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80" yWindow="-135" windowWidth="15540" windowHeight="12915"/>
  </bookViews>
  <sheets>
    <sheet name="ELECTRICAL PRICE SCHEDULE" sheetId="2" r:id="rId1"/>
    <sheet name="SS 14" sheetId="6" state="hidden" r:id="rId2"/>
  </sheets>
  <definedNames>
    <definedName name="Chemical_Substation">#REF!</definedName>
    <definedName name="_xlnm.Print_Area" localSheetId="0">'ELECTRICAL PRICE SCHEDULE'!$A$1:$J$238</definedName>
    <definedName name="_xlnm.Print_Titles" localSheetId="0">'ELECTRICAL PRICE SCHEDULE'!$2:$3</definedName>
  </definedNames>
  <calcPr calcId="125725"/>
  <fileRecoveryPr autoRecover="0"/>
</workbook>
</file>

<file path=xl/calcChain.xml><?xml version="1.0" encoding="utf-8"?>
<calcChain xmlns="http://schemas.openxmlformats.org/spreadsheetml/2006/main">
  <c r="D225" i="2"/>
  <c r="D223"/>
  <c r="D113"/>
  <c r="D27" l="1"/>
  <c r="E6" i="6" l="1"/>
  <c r="F6" l="1"/>
  <c r="F8" s="1"/>
  <c r="F10" s="1"/>
  <c r="H6"/>
  <c r="H8" s="1"/>
  <c r="H10" s="1"/>
  <c r="F11" l="1"/>
  <c r="F12" l="1"/>
  <c r="F13" s="1"/>
</calcChain>
</file>

<file path=xl/sharedStrings.xml><?xml version="1.0" encoding="utf-8"?>
<sst xmlns="http://schemas.openxmlformats.org/spreadsheetml/2006/main" count="405" uniqueCount="186">
  <si>
    <t>SL.NO.</t>
  </si>
  <si>
    <t>DESCRIPTION</t>
  </si>
  <si>
    <t>UNIT</t>
  </si>
  <si>
    <t>QTY</t>
  </si>
  <si>
    <t>SUPPLY</t>
  </si>
  <si>
    <t>E.T &amp; C</t>
  </si>
  <si>
    <t>Nos</t>
  </si>
  <si>
    <t>Set</t>
  </si>
  <si>
    <t>m</t>
  </si>
  <si>
    <t>Nos.</t>
  </si>
  <si>
    <t>CABLING SYSTEM</t>
  </si>
  <si>
    <t>MISCELLANEOUS ITEMS</t>
  </si>
  <si>
    <t>EARTHING</t>
  </si>
  <si>
    <t>Unit Rate
(Ex- Works in Rs.)</t>
  </si>
  <si>
    <t>Total Cost
(Ex- Works in Rs.)</t>
  </si>
  <si>
    <t>NOTE:
Supply wherever specified installation, testing as specified and commissioning of the following conforming to the specifications and drawings. All materials and workmanship shall conform to latest Standards and statutory requirement.</t>
  </si>
  <si>
    <t>Lot</t>
  </si>
  <si>
    <t>HV POWER CABLES</t>
  </si>
  <si>
    <t>MV CONTROL CABLES</t>
  </si>
  <si>
    <t>CO2 Fire Extinguishers - 4.5 kg</t>
  </si>
  <si>
    <t>Rubber Mats - 1500 mm (W) x 1000 mm (L) x 12 mm (T)</t>
  </si>
  <si>
    <t xml:space="preserve"> </t>
  </si>
  <si>
    <t>GRAND TOTAL (EX-WORKS)</t>
  </si>
  <si>
    <t>Danger boards as per IS 2551 (150 x 150mm)</t>
  </si>
  <si>
    <t>SUB TOTAL</t>
  </si>
  <si>
    <t>SECTION-1</t>
  </si>
  <si>
    <t>SECTION-2</t>
  </si>
  <si>
    <t>SECTION-3</t>
  </si>
  <si>
    <t>SECTION-4</t>
  </si>
  <si>
    <t>SECTION-5</t>
  </si>
  <si>
    <t>1.1.1</t>
  </si>
  <si>
    <t>3.1.1</t>
  </si>
  <si>
    <t>4.1.1</t>
  </si>
  <si>
    <t>-</t>
  </si>
  <si>
    <t>Fire bucket with sand ( 3 buckets ) along with steel stands</t>
  </si>
  <si>
    <t>3.5C X 300  Sq.mm Al, XLPE</t>
  </si>
  <si>
    <t>Earth pit marker, painted metallic sheet with pedestal stand for above earth pits.</t>
  </si>
  <si>
    <t>LT PANEL</t>
  </si>
  <si>
    <t xml:space="preserve">3C x 400 sq mm AL, Armoured Cable </t>
  </si>
  <si>
    <t>CONTINGENCY @ 5%</t>
  </si>
  <si>
    <t>TOTAL</t>
  </si>
  <si>
    <t>GRAND TOTAL</t>
  </si>
  <si>
    <t>5C x 2.5 Sq.mm. CU, Armoured Cable</t>
  </si>
  <si>
    <t>10C x 2.5 Sq.mm. CU, Armoured Cable</t>
  </si>
  <si>
    <t>19C x 2.5 Sq.mm. CU, Armoured Cable</t>
  </si>
  <si>
    <t>12C x 2.5 Sq.mm. CU, Armoured Cable</t>
  </si>
  <si>
    <t>HV SWITCHGEAR</t>
  </si>
  <si>
    <r>
      <t xml:space="preserve">Supply, Installation, Testing, Commissioning of 11kV, </t>
    </r>
    <r>
      <rPr>
        <b/>
        <sz val="12"/>
        <color rgb="FF000000"/>
        <rFont val="Arial Narrow"/>
        <family val="2"/>
      </rPr>
      <t>Ring Main Units (RMU)</t>
    </r>
    <r>
      <rPr>
        <sz val="12"/>
        <color rgb="FF000000"/>
        <rFont val="Arial Narrow"/>
        <family val="2"/>
      </rPr>
      <t>, CModule, 630A, 25kA for 3 sec, manually operated, outdoor, Non drawout type, SF6 gas insulated type, completely sealed system with a single IP-67 class stainless steel tank containing all live parts,Breaker, Disconnector, Earth switch, Surge arrestor etc., The panel shall be provided with suitable sized power pack with batteries for control supply and I/O box. The panel Board shall be fabricated out of 3mm thick CRCA sheet steel of totally enclosed IP-55 rating or above class. The panel shall have front access with anti-theft hinge arrangement &amp; mimic diagram. The bus bar shall be of Aluminium TP 630A capacity and RMU, capable of being exposed to rain, dust,  High relative humidity &amp; ambient air pollution and vermin proof, powder coated painting 80 to 100 microns with RAL-7032 shade and ensuring no arc product or foreign body can travel from or to cable and bus bar compartment or any live part. Providing effective insulation between phases &amp; phase to earth, even if bridged by vermin or any other conducting body,with all protective relays including necessary control wiring using suitable size FRLS PVC insulated copper wires etc,. complete in all respects and as per latest IS/IEC 62271-200. The above RMU shall have cable entry from bottom and comprising of following switchgears and accessories.</t>
    </r>
  </si>
  <si>
    <t xml:space="preserve">i)1 Set of Load Break switch as per  technical specification, data sheet complete in all respects. </t>
  </si>
  <si>
    <t>4.1.2</t>
  </si>
  <si>
    <t>2.1.1</t>
  </si>
  <si>
    <t>3.1.2</t>
  </si>
  <si>
    <t>3.2.1</t>
  </si>
  <si>
    <t>3.2.2</t>
  </si>
  <si>
    <t>3.3.1</t>
  </si>
  <si>
    <t>3.3.1.1</t>
  </si>
  <si>
    <t>3.3.1.3</t>
  </si>
  <si>
    <t>3.3.1.4</t>
  </si>
  <si>
    <t>3.3.2</t>
  </si>
  <si>
    <t>3.3.2.1</t>
  </si>
  <si>
    <t>3.3.2.3</t>
  </si>
  <si>
    <t>3.3.2.4</t>
  </si>
  <si>
    <t>2.1.2</t>
  </si>
  <si>
    <t>3.1.3</t>
  </si>
  <si>
    <t>REMARKS</t>
  </si>
  <si>
    <t>3.5C X 300  Sq.mm , Al, XLPE</t>
  </si>
  <si>
    <t>4.1.3</t>
  </si>
  <si>
    <t>Unit Rate
(Ex- Works)</t>
  </si>
  <si>
    <t>Supply, Installation / laying and termination of the following sizes of earth flats, mats and wires, directly buried / laid in cable trays / drawn through pipe sleeves / run along structures as per specifications and drawings. All joints in the run of conductor shall be welded/ brazed/ fastened/ riveted.</t>
  </si>
  <si>
    <t>50 x 10 mm GS strip for main earth grid</t>
  </si>
  <si>
    <t>50 x 10 mm GS strip for auxilary earth grid</t>
  </si>
  <si>
    <t>50 x 8 mm Cu strip for Transformer neutral earthing.</t>
  </si>
  <si>
    <t>25 x 3 mm GS Strip for fence earthing.</t>
  </si>
  <si>
    <t>Treated Earth pits complete with 100 dia 13 thick Cast Iron Pipe  2.5m long with disconnecting links, chamber, inspection cover, civil works, etc., as per specifications and drawings.</t>
  </si>
  <si>
    <t>OIL FILLED POWER TRANSFORMER</t>
  </si>
  <si>
    <t>Supply, Installation, Testing &amp; Commissioning of the following equipment(s) as per specifications, drawings and data sheets</t>
  </si>
  <si>
    <t>Essential Spares as listed in Data Sheets (Cl. 15.0 of document PCPL-1414-4-S4-132-01, Data Sheet A1)</t>
  </si>
  <si>
    <t>Recommended Spares</t>
  </si>
  <si>
    <t>Bidders to list recommended spares for 3 years trouble free operation and quote unit prices</t>
  </si>
  <si>
    <t>Unit rates for type testing as per specifications</t>
  </si>
  <si>
    <t>1.1.2</t>
  </si>
  <si>
    <t>1.1.3</t>
  </si>
  <si>
    <t>1.1.4</t>
  </si>
  <si>
    <t>1.1.5</t>
  </si>
  <si>
    <t>LS</t>
  </si>
  <si>
    <t>LT Extension Panel with One No. 1600,4P,ACB Incomer and Two Nos. of 630A, 4P, MCCB Outgoing Feeders</t>
  </si>
  <si>
    <t>POWER AND CONTROL CABLES</t>
  </si>
  <si>
    <t>Supply and Installation of the following Cables as per specification and drawings.</t>
  </si>
  <si>
    <t>11kV Earthed Grade (E), Stranded Aluminium conductor, XLPE insulated,  Strip wire armoured, extruded PVC inner and outer sheathed cables laid in cable trench / Cable tray / directly buried with necessary clamps and hardware, cable tags, ferrule numbers etc. and conforming to enclosed specification.</t>
  </si>
  <si>
    <t>3C x 240 sq mm</t>
  </si>
  <si>
    <t>Supply and installation of indoor heat shrinkable cable termination kit including double compression brass cable glands, crimping type tinned copper lugs, GS armour binding wires, earth tags, pig tails with lugs, for 11kV Earthed Grade, armoured XLPE insulated Power Cables of following sizes:</t>
  </si>
  <si>
    <t>3C x 240 sq mm, Al, XLPE</t>
  </si>
  <si>
    <t>MV POWER CABLES</t>
  </si>
  <si>
    <t>Supply and installation of Cable termination accessories including double compression brass cable glands, crimping type tinned copper lugs, bimetallic strips, GS armour binding wires, earth tags, pig tails with lugs, for 1.1kV grade, armoured XLPE insulated Power Cables of following sizes:</t>
  </si>
  <si>
    <t>1.1V Grade, Stranded Copper conductor, PVC insulated, Steel Wire armoured, overall FRLS PVC outersheathed control cables laid in cable trays / wire duct with necessary clamps and hardware, cable tags, ferrule numbers etc. and conforming to enclosed specification.</t>
  </si>
  <si>
    <t>Supply and installation of Cable termination accessories including double compression brass cable glands, crimping type tinned copper lugs, bimetallic strips, GS armour binding wires, earth tags, pig tails with lugs, for 1.1kV grade, armoured PVC  insulated Control Cables of following sizes:</t>
  </si>
  <si>
    <r>
      <t>Treated Earth pits complete with 100 dia 13</t>
    </r>
    <r>
      <rPr>
        <vertAlign val="superscript"/>
        <sz val="12"/>
        <color theme="1"/>
        <rFont val="Arial Narrow"/>
        <family val="2"/>
      </rPr>
      <t xml:space="preserve"> </t>
    </r>
    <r>
      <rPr>
        <sz val="12"/>
        <color theme="1"/>
        <rFont val="Arial Narrow"/>
        <family val="2"/>
      </rPr>
      <t>thick Cast Iron Pipe  2.5m long with disconnecting links, chamber, inspection cover, civil works, etc., as per specifications and drawings.</t>
    </r>
  </si>
  <si>
    <t>Cable side earthing truck with single phase PT, lamp and buzzer  (if required)</t>
  </si>
  <si>
    <t>UR</t>
  </si>
  <si>
    <t>Supply and installation of straight through cable joints including ferrule and other jointing materials for 11kV Earthed Grade, armoured XLPE insulated Power Cables of following sizes:</t>
  </si>
  <si>
    <t>Supply and Installation of Safety items</t>
  </si>
  <si>
    <t>CSS &amp; RMU</t>
  </si>
  <si>
    <t xml:space="preserve">COMPACT SUBSTATION </t>
  </si>
  <si>
    <t>2.2.1</t>
  </si>
  <si>
    <t>3.1.4</t>
  </si>
  <si>
    <t>Total Cost</t>
  </si>
  <si>
    <t>4.1.4</t>
  </si>
  <si>
    <t>2.2.1.1</t>
  </si>
  <si>
    <t>2.2.1.2</t>
  </si>
  <si>
    <t>2.2.1.3</t>
  </si>
  <si>
    <t>2.2.1.4</t>
  </si>
  <si>
    <t>2.2.2</t>
  </si>
  <si>
    <t>2.2.2.1</t>
  </si>
  <si>
    <t>2.2.2.2</t>
  </si>
  <si>
    <t>2.2.2.3</t>
  </si>
  <si>
    <t>2.2.2.4</t>
  </si>
  <si>
    <t>2.1.3</t>
  </si>
  <si>
    <t>BUSDUCT</t>
  </si>
  <si>
    <t>Straight run Busway, for indoor installation (including length of the bends)</t>
  </si>
  <si>
    <t>Vertical Bend (Add on cost over and above the centre line length of the busway)</t>
  </si>
  <si>
    <t>Horizontal Bend (Add on cost over and above the centre line length of the busway)</t>
  </si>
  <si>
    <t>Type testing charges</t>
  </si>
  <si>
    <t>Heat run test</t>
  </si>
  <si>
    <t>Short Circuit Test</t>
  </si>
  <si>
    <t>IP class Test</t>
  </si>
  <si>
    <t>50 x6 mm Copper External Earthing conductor complete with fixing arrangement.</t>
  </si>
  <si>
    <t>KG</t>
  </si>
  <si>
    <t>Supply and installation of RC Hume Pipe NP2 class of following sizes from buried cable to cable trench, complete with sealing of pipe ends on installation of cables.</t>
  </si>
  <si>
    <t xml:space="preserve">200mm dia </t>
  </si>
  <si>
    <t>RM</t>
  </si>
  <si>
    <t>3.1.5</t>
  </si>
  <si>
    <t>3.1.6</t>
  </si>
  <si>
    <t>3.1.7</t>
  </si>
  <si>
    <t>3.1.8</t>
  </si>
  <si>
    <t>3.1.9</t>
  </si>
  <si>
    <t>3.1.10</t>
  </si>
  <si>
    <t>3.1.11</t>
  </si>
  <si>
    <t>3.1.12</t>
  </si>
  <si>
    <t>4.2.1</t>
  </si>
  <si>
    <t>Battery &amp; Battery Charger</t>
  </si>
  <si>
    <t>Galvanized Steel Supporting Structure</t>
  </si>
  <si>
    <t>Braided copper flexible at Switchgear end (3 Nos in each set)</t>
  </si>
  <si>
    <t>50 x 10 mm GS strip for auxiliary earth grid</t>
  </si>
  <si>
    <t>SECTION-6</t>
  </si>
  <si>
    <t>1.2.1</t>
  </si>
  <si>
    <t>Adaptor Box, above the switchgear suitable for Bus duct Termination including making cutout in existing switchgear</t>
  </si>
  <si>
    <t>Adaptor Box, for  phase cross over arrangement (if required at switchgear end after comparing the phase sequence of existing and proposed switchgear ):</t>
  </si>
  <si>
    <t>Obtaining statutory approval for the entire electrical works from authorities such as CAE/CEIG/ KPTCL etc., including liasoning, arranging inspection, submission of documents on behalf of IISc . The contractor is solely responsible for obtaining the approval for charging the substation. the statuatory fee paid shall be reimbursed by IISc at actual on submission of documentary proof</t>
  </si>
  <si>
    <t>5.1.1</t>
  </si>
  <si>
    <t>5.1.2</t>
  </si>
  <si>
    <t>5.2.1</t>
  </si>
  <si>
    <t>Supply &amp; Installation of perforated type cable trays of following size made of 2mm thick Pregalvanised sheet complete with allbends, tees, coupler plates and associated accessories and hardware.</t>
  </si>
  <si>
    <t>300mm W x 100 mm H</t>
  </si>
  <si>
    <t>SECTION-7</t>
  </si>
  <si>
    <t>Supply, Installation, Testing &amp; Commissioning of the Outdoor Ring Main Unit (RMU) as per specifications, drawings and data sheets (SS -14)</t>
  </si>
  <si>
    <t>2.21.1</t>
  </si>
  <si>
    <t>22.1.3</t>
  </si>
  <si>
    <t>NOTE:
Supply wherever specified installation, testing as specified and commissioning of the following conforming to the specifications and drawings. All materials and workmanship shall conform to latest Standards and statutory requirements.</t>
  </si>
  <si>
    <t>11kV, 630A, 20kA for 3 seconds, Non-Extensible 3 way Compact Ring Main Unit (VVV+M) comprising Vacuum circuit breaker with three position disconnector and earth switch downstream of the breaker for incomers &amp; outgoing feeder. The circuit breakers shall be suitable for motorised operation from remote panel/SCADA. Metering module &amp; All control, status indication, monitoring and protection devices shall be provided as per specification, drawings and datasheets</t>
  </si>
  <si>
    <t>1000kVA, 11/0.433kV, Outdoor type ONAN Cooled Power Transformer with vector group Dyn11, Z=5%, Off Load Tap Changer +5% to -10% @ 2.5%,  as per specifications and Data Sheets</t>
  </si>
  <si>
    <t xml:space="preserve">1 No. of 415V, 3 Phase, 4wire, MV Switchgear as per specification, drawings and datasheets comprising of the following:
       1No.2500A, 4P ACB Incomer
       1 No. Of 1250A, 4P ACB Outgoing feeder
       2 Nos. Of 630A, 4P MCCB Outgoing feeders
       1 No. Of 400A, 4P MCCB Outgoing feeder
       1 No. Of 200A, 4P MCCB Outgoing feeder
</t>
  </si>
  <si>
    <t>Supply, Installation, Testing &amp; Commissioning of LT Extension Panel (provision for Extension on RHS Side) as per specifications, drawings and data Sheets</t>
  </si>
  <si>
    <t>1.1kV Grade, XLPE insulated, PVC innersheath, overall PVC outersheathed, Armoured cables laid in cable trays / buried in trench with necessary clamps and hardware, cable tags, ferrule numbers etc. and conforming to enclosed specification.</t>
  </si>
  <si>
    <t>1.1kV Grade, Stranded Copper conductor, PVC insulated, Steel Wire armoured, overall FRLS PVC outersheathed control cables laid in cable trays / wire duct with necessary clamps and hardware, cable tags, ferrule numbers etc. and conforming to enclosed specification.</t>
  </si>
  <si>
    <t>11kV, 18.14kA 3-phase Indoor switchboard with draw out VCB Cubicle with 1250A in panel rated busbar (2Nos. 630A outgoing feeders on RHS of existing panel connected with busduct.) with all relays, meters, standard accessories, including necessary control wiring etc., as per technical specification, drawings and datasheets enclosed.</t>
  </si>
  <si>
    <t>11kV, 18.14kA 3-phase Indoor switchboard with draw out VCB Cubicle with 1250A in panel rated busbar. (1No. of Adaptor Panel + 2Nos. 630A outgoing feeder on LHS arranged as shown in the  Drawing) with all relays, meters, standard accessories, including necessary control wiring etc., as per technical specification, drawings and datasheets enclosed.</t>
  </si>
  <si>
    <t>Circuit Breaker Transport trolley (if required)</t>
  </si>
  <si>
    <t>1.1kV Grade, Stranded Copper conductor, PVC insulated, Steel Wire armoured, overall FRLS PVC outer sheathed control cables laid in cable trays / wire duct with necessary clamps and hardware, cable tags, ferrule numbers etc. and conforming to enclosed specification.</t>
  </si>
  <si>
    <t xml:space="preserve">Design, Supply &amp; Installation of following Indoor &amp; Outdoor air insulated Segregated with raychem sleeves type, Metal enclosed 11kV,1250A,3P Segregated Phase Bus Duct (SPBD) </t>
  </si>
  <si>
    <r>
      <t xml:space="preserve">Notes:
1. </t>
    </r>
    <r>
      <rPr>
        <sz val="11"/>
        <color rgb="FF000000"/>
        <rFont val="Arial Narrow"/>
        <family val="2"/>
      </rPr>
      <t xml:space="preserve">BIDDER to suggest the required spares and quote unit rates along with the suggested quantity.
</t>
    </r>
    <r>
      <rPr>
        <b/>
        <sz val="11"/>
        <color rgb="FF000000"/>
        <rFont val="Arial Narrow"/>
        <family val="2"/>
      </rPr>
      <t>2.</t>
    </r>
    <r>
      <rPr>
        <sz val="11"/>
        <color rgb="FF000000"/>
        <rFont val="Arial Narrow"/>
        <family val="2"/>
      </rPr>
      <t xml:space="preserve"> Quantities mentioned above are for bidding purpose only. However, successful bidder shall have to measure the lengths at site before commencement of manufacturing. Payment shall be made based on site measurements after commissioning.
</t>
    </r>
    <r>
      <rPr>
        <b/>
        <sz val="11"/>
        <color rgb="FF000000"/>
        <rFont val="Arial Narrow"/>
        <family val="2"/>
      </rPr>
      <t>3.</t>
    </r>
    <r>
      <rPr>
        <sz val="11"/>
        <color rgb="FF000000"/>
        <rFont val="Arial Narrow"/>
        <family val="2"/>
      </rPr>
      <t xml:space="preserve"> Bidder to specify the minimum distance at which hanger supports to be provided.</t>
    </r>
    <r>
      <rPr>
        <b/>
        <sz val="11"/>
        <color rgb="FF000000"/>
        <rFont val="Arial Narrow"/>
        <family val="2"/>
      </rPr>
      <t/>
    </r>
  </si>
  <si>
    <t>Dismantling and Relocating of Battery in Existing Battery Room at MUSS control Building from Present Location Facing towards North to new location facing towards west and Associated cabling work including removing the existing cable along termination and laying new cable from battery to battery charger with necessary clamps and hardware, cable tags, ferrule numbers, lugs etc. and related earthing works as per drawings</t>
  </si>
  <si>
    <t>Supply, Installation, Testing &amp; Commissioning of the Outdoor Compact Secondary Sub-station (CSS) as per specifications, drawings and data sheets comprising of following in three distinct compartments (E-TYPE QUARTERS)</t>
  </si>
  <si>
    <t>Supply, Installation, Testing &amp; Commissioning of the Outdoor Compact Secondary Sub-station (CSS) as per specifications, drawings and data sheets comprising of following in three distinct compartments</t>
  </si>
  <si>
    <t>1 No. of  11/0.433kV, 500kVA, Oil Filled Hermetically sealed Transformer with vector group Dyn11, Z= 4% . The Tap changer shall be provided for variation of HV voltage with a tap setting of  +5% to -10% , Tapping Steps at 2.5% etc.,as per specification, drawings and datasheets.</t>
  </si>
  <si>
    <t>1 No. of  11/0.433kV, 1250kVA, Oil Filled Hermetically sealed Transformer with vector group Dyn11, Z= 6.25% . The Tap changer shall be provided for variation of HV voltage with a tap setting of  +5% to -10% , Tapping Steps at 2.5% etc.,as per specification, drawings and datasheets</t>
  </si>
  <si>
    <t xml:space="preserve">1 No. of 415V, 3 Phase, 4wire, 25kA for 1sec. MV Switchgear as per specification, drawings and datasheets comprising of the following:
       1No.1000A, 4P ACB Incomer
       2 Nos. Of 400A, 4P MCCB Outgoing feeders
       2 Nos. Of 250A, 4P MCCB Outgoing feeders
       1 No. Of 63A, 4P MCCB Outgoing feeder
</t>
  </si>
  <si>
    <t xml:space="preserve">11kV, 630A, 20kA for 3 seconds,Extensible 3 way Ring Main Unit (VVV+M) comprising Vacuum circuit breaker with three position disconnector and earth switch downstream of the breaker for incomers &amp; outgoing feeder. The circuit breakers shall be suitable for motorised operation from remote panel/SCADA. Metering module &amp; All control, status indication, monitoring and protection devices shall be provided as per specification, drawings and datasheets
</t>
  </si>
  <si>
    <t>Dismantling Existing LBS at SS-14 from Present Location with out any damage and handing over to IISc including loading and unloading .</t>
  </si>
  <si>
    <t>GRAND TOTAL (EX-WORKS &amp; E.T &amp;C)</t>
  </si>
  <si>
    <t>PHYSICAL SCIENCE SUBSTATION</t>
  </si>
  <si>
    <t xml:space="preserve">CHEMICAL SUBSTATION </t>
  </si>
  <si>
    <t>MUSS &amp; 11kV CABLE ROUTING</t>
  </si>
  <si>
    <t>E -TYPE  AND SS -14</t>
  </si>
  <si>
    <t>GRAND TOTAL IN WORDS</t>
  </si>
  <si>
    <t>REMARKS
(INDICATE APPLICABLE RATE OF EXCISE DUTIES AND SALE TAXES  etc.,)</t>
  </si>
  <si>
    <t>REMARKS
(INDICATE APPLICABLE RATE OF SERVICE TAXES etc.,)</t>
  </si>
</sst>
</file>

<file path=xl/styles.xml><?xml version="1.0" encoding="utf-8"?>
<styleSheet xmlns="http://schemas.openxmlformats.org/spreadsheetml/2006/main">
  <numFmts count="5">
    <numFmt numFmtId="164" formatCode="_-[$Rs-420]* #,##0.00_-;_-[$Rs-420]* #,##0.00\-;_-[$Rs-420]* &quot;-&quot;??_-;_-@_-"/>
    <numFmt numFmtId="165" formatCode="0.0"/>
    <numFmt numFmtId="166" formatCode="[$Rs.-4009]\ #,##0.00"/>
    <numFmt numFmtId="167" formatCode="_-[$Rs-420]* #,##0_-;_-[$Rs-420]* #,##0\-;_-[$Rs-420]* &quot;-&quot;??_-;_-@_-"/>
    <numFmt numFmtId="168" formatCode="_ [$Rs.-4009]\ * #,##0.00_ ;_ [$Rs.-4009]\ * \-#,##0.00_ ;_ [$Rs.-4009]\ * &quot;-&quot;??_ ;_ @_ "/>
  </numFmts>
  <fonts count="16">
    <font>
      <sz val="11"/>
      <color theme="1"/>
      <name val="Calibri"/>
      <family val="2"/>
      <scheme val="minor"/>
    </font>
    <font>
      <sz val="12"/>
      <color theme="1"/>
      <name val="Arial Narrow"/>
      <family val="2"/>
    </font>
    <font>
      <b/>
      <sz val="12"/>
      <color rgb="FF000000"/>
      <name val="Arial Narrow"/>
      <family val="2"/>
    </font>
    <font>
      <b/>
      <sz val="12"/>
      <color theme="1"/>
      <name val="Arial Narrow"/>
      <family val="2"/>
    </font>
    <font>
      <sz val="12"/>
      <color rgb="FF000000"/>
      <name val="Arial Narrow"/>
      <family val="2"/>
    </font>
    <font>
      <sz val="11"/>
      <color rgb="FF000000"/>
      <name val="Arial Narrow"/>
      <family val="2"/>
    </font>
    <font>
      <b/>
      <sz val="11"/>
      <color theme="1"/>
      <name val="Arial Narrow"/>
      <family val="2"/>
    </font>
    <font>
      <b/>
      <sz val="11"/>
      <color rgb="FF000000"/>
      <name val="Arial Narrow"/>
      <family val="2"/>
    </font>
    <font>
      <sz val="12"/>
      <name val="Arial Narrow"/>
      <family val="2"/>
    </font>
    <font>
      <b/>
      <sz val="12"/>
      <name val="Arial Narrow"/>
      <family val="2"/>
    </font>
    <font>
      <sz val="11"/>
      <name val="Arial Narrow"/>
      <family val="2"/>
    </font>
    <font>
      <b/>
      <sz val="11"/>
      <name val="Arial Narrow"/>
      <family val="2"/>
    </font>
    <font>
      <vertAlign val="superscript"/>
      <sz val="12"/>
      <color theme="1"/>
      <name val="Arial Narrow"/>
      <family val="2"/>
    </font>
    <font>
      <b/>
      <sz val="14"/>
      <color theme="1"/>
      <name val="Arial Narrow"/>
      <family val="2"/>
    </font>
    <font>
      <sz val="12"/>
      <color rgb="FFFF0000"/>
      <name val="Arial Narrow"/>
      <family val="2"/>
    </font>
    <font>
      <sz val="11"/>
      <color rgb="FFFF0000"/>
      <name val="Arial Narrow"/>
      <family val="2"/>
    </font>
  </fonts>
  <fills count="4">
    <fill>
      <patternFill patternType="none"/>
    </fill>
    <fill>
      <patternFill patternType="gray125"/>
    </fill>
    <fill>
      <patternFill patternType="solid">
        <fgColor rgb="FF92D050"/>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139">
    <xf numFmtId="0" fontId="0" fillId="0" borderId="0" xfId="0"/>
    <xf numFmtId="0" fontId="1" fillId="0" borderId="0" xfId="0" applyFont="1" applyAlignment="1">
      <alignment vertical="center" wrapText="1"/>
    </xf>
    <xf numFmtId="0" fontId="1" fillId="0" borderId="0" xfId="0" applyFont="1" applyFill="1" applyAlignment="1">
      <alignment vertical="center" wrapText="1"/>
    </xf>
    <xf numFmtId="0" fontId="1" fillId="0" borderId="0" xfId="0" applyFont="1" applyAlignment="1">
      <alignment horizontal="center" vertical="center" wrapText="1"/>
    </xf>
    <xf numFmtId="0" fontId="2" fillId="0" borderId="1" xfId="0" applyFont="1" applyFill="1" applyBorder="1" applyAlignment="1">
      <alignment horizontal="left" vertical="center" wrapText="1"/>
    </xf>
    <xf numFmtId="0" fontId="1" fillId="0" borderId="0" xfId="0" applyFont="1" applyAlignment="1">
      <alignment horizontal="left" vertical="center" wrapText="1"/>
    </xf>
    <xf numFmtId="0" fontId="2" fillId="2" borderId="1" xfId="0" applyFont="1" applyFill="1" applyBorder="1" applyAlignment="1">
      <alignment horizontal="left" vertical="center" wrapText="1"/>
    </xf>
    <xf numFmtId="0" fontId="1" fillId="0" borderId="0" xfId="0" applyFont="1" applyAlignment="1">
      <alignment vertical="center"/>
    </xf>
    <xf numFmtId="0" fontId="1" fillId="0" borderId="1" xfId="0" applyFont="1" applyBorder="1" applyAlignment="1">
      <alignment vertical="center"/>
    </xf>
    <xf numFmtId="0" fontId="3" fillId="0" borderId="1" xfId="0" applyFont="1" applyBorder="1" applyAlignment="1">
      <alignment horizontal="right" vertical="center"/>
    </xf>
    <xf numFmtId="0" fontId="4" fillId="0" borderId="1" xfId="0" applyFont="1" applyBorder="1" applyAlignment="1">
      <alignment horizontal="center" vertical="center" wrapText="1"/>
    </xf>
    <xf numFmtId="0" fontId="3" fillId="0" borderId="1" xfId="0" applyFont="1" applyBorder="1" applyAlignment="1">
      <alignment horizontal="right" vertical="center" wrapText="1"/>
    </xf>
    <xf numFmtId="0" fontId="2" fillId="0" borderId="1" xfId="0" applyFont="1" applyBorder="1" applyAlignment="1">
      <alignment horizontal="right" vertical="center" wrapText="1"/>
    </xf>
    <xf numFmtId="0" fontId="1" fillId="0" borderId="1" xfId="0" applyFont="1" applyBorder="1" applyAlignment="1">
      <alignment horizontal="center" vertical="center"/>
    </xf>
    <xf numFmtId="164" fontId="4" fillId="0" borderId="1" xfId="0" applyNumberFormat="1" applyFont="1" applyFill="1" applyBorder="1" applyAlignment="1">
      <alignment horizontal="center" vertical="center" wrapText="1"/>
    </xf>
    <xf numFmtId="0" fontId="4" fillId="0" borderId="1" xfId="0" applyFont="1" applyBorder="1" applyAlignment="1">
      <alignment horizontal="center" vertical="center"/>
    </xf>
    <xf numFmtId="0" fontId="1" fillId="0" borderId="0" xfId="0" applyFont="1" applyFill="1" applyAlignment="1">
      <alignment vertical="center"/>
    </xf>
    <xf numFmtId="0" fontId="5" fillId="0" borderId="1" xfId="0" applyFont="1" applyFill="1" applyBorder="1" applyAlignment="1">
      <alignment horizontal="center" vertical="center" wrapText="1"/>
    </xf>
    <xf numFmtId="164" fontId="5" fillId="0" borderId="1" xfId="0" applyNumberFormat="1" applyFont="1" applyFill="1" applyBorder="1" applyAlignment="1">
      <alignment vertical="center" wrapText="1"/>
    </xf>
    <xf numFmtId="0" fontId="6" fillId="0" borderId="1" xfId="0" applyFont="1" applyFill="1" applyBorder="1" applyAlignment="1">
      <alignment horizontal="right" vertical="center" wrapText="1"/>
    </xf>
    <xf numFmtId="0" fontId="7" fillId="0" borderId="1" xfId="0" applyFont="1" applyFill="1" applyBorder="1" applyAlignment="1">
      <alignment horizontal="center" vertical="center" wrapText="1"/>
    </xf>
    <xf numFmtId="164" fontId="7" fillId="0" borderId="1" xfId="0" applyNumberFormat="1" applyFont="1" applyFill="1" applyBorder="1" applyAlignment="1">
      <alignment vertical="center" wrapText="1"/>
    </xf>
    <xf numFmtId="0" fontId="1" fillId="3" borderId="1" xfId="0" applyFont="1" applyFill="1" applyBorder="1" applyAlignment="1">
      <alignment horizontal="left" vertical="center" wrapText="1" indent="1"/>
    </xf>
    <xf numFmtId="0" fontId="4" fillId="3" borderId="1" xfId="0" applyFont="1" applyFill="1" applyBorder="1" applyAlignment="1">
      <alignment horizontal="left" vertical="center" wrapText="1"/>
    </xf>
    <xf numFmtId="0" fontId="10" fillId="3" borderId="1" xfId="0" applyFont="1" applyFill="1" applyBorder="1" applyAlignment="1">
      <alignment horizontal="center" vertical="center" wrapText="1"/>
    </xf>
    <xf numFmtId="0" fontId="11" fillId="3" borderId="1" xfId="0" applyFont="1" applyFill="1" applyBorder="1" applyAlignment="1">
      <alignment horizontal="right" vertical="center" wrapText="1"/>
    </xf>
    <xf numFmtId="0" fontId="11" fillId="3" borderId="1" xfId="0" applyFont="1" applyFill="1" applyBorder="1" applyAlignment="1">
      <alignment horizontal="center" vertical="center" wrapText="1"/>
    </xf>
    <xf numFmtId="164" fontId="4" fillId="3" borderId="1" xfId="0" applyNumberFormat="1" applyFont="1" applyFill="1" applyBorder="1" applyAlignment="1">
      <alignment horizontal="center" vertical="center" wrapText="1"/>
    </xf>
    <xf numFmtId="164" fontId="5" fillId="3" borderId="1" xfId="0" applyNumberFormat="1" applyFont="1" applyFill="1" applyBorder="1" applyAlignment="1">
      <alignment vertical="center" wrapText="1"/>
    </xf>
    <xf numFmtId="166" fontId="4" fillId="3" borderId="1" xfId="0" applyNumberFormat="1" applyFont="1" applyFill="1" applyBorder="1" applyAlignment="1">
      <alignment horizontal="center" vertical="center" wrapText="1"/>
    </xf>
    <xf numFmtId="0" fontId="1" fillId="0" borderId="1" xfId="0" applyFont="1" applyFill="1" applyBorder="1" applyAlignment="1">
      <alignment vertical="center"/>
    </xf>
    <xf numFmtId="166" fontId="8" fillId="0" borderId="1" xfId="0" applyNumberFormat="1" applyFont="1" applyFill="1" applyBorder="1" applyAlignment="1">
      <alignment horizontal="center" vertical="center" wrapText="1"/>
    </xf>
    <xf numFmtId="165" fontId="4" fillId="3"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11" fillId="0" borderId="1" xfId="0" applyFont="1" applyFill="1" applyBorder="1" applyAlignment="1">
      <alignment horizontal="right" vertical="center" wrapText="1"/>
    </xf>
    <xf numFmtId="0" fontId="11"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166" fontId="2"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 fontId="1" fillId="3" borderId="1" xfId="0" applyNumberFormat="1" applyFont="1" applyFill="1" applyBorder="1" applyAlignment="1">
      <alignment horizontal="center" vertical="center"/>
    </xf>
    <xf numFmtId="0" fontId="2" fillId="0" borderId="1" xfId="0" applyFont="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vertical="center" wrapText="1"/>
    </xf>
    <xf numFmtId="167" fontId="4" fillId="3" borderId="1" xfId="0" applyNumberFormat="1" applyFont="1" applyFill="1" applyBorder="1" applyAlignment="1">
      <alignment horizontal="center" vertical="center" wrapText="1"/>
    </xf>
    <xf numFmtId="0" fontId="2" fillId="0" borderId="0" xfId="0" applyFont="1" applyBorder="1" applyAlignment="1">
      <alignment vertical="center"/>
    </xf>
    <xf numFmtId="0" fontId="1" fillId="0" borderId="0" xfId="0" applyFont="1" applyBorder="1" applyAlignment="1">
      <alignment vertical="center" wrapText="1"/>
    </xf>
    <xf numFmtId="0" fontId="2" fillId="0" borderId="1" xfId="0" applyFont="1" applyBorder="1" applyAlignment="1">
      <alignment vertical="center"/>
    </xf>
    <xf numFmtId="0" fontId="1" fillId="0" borderId="0" xfId="0" applyFont="1" applyFill="1" applyBorder="1" applyAlignment="1">
      <alignment horizontal="left" vertical="center" wrapText="1"/>
    </xf>
    <xf numFmtId="0" fontId="1" fillId="0" borderId="0" xfId="0" applyFont="1" applyFill="1" applyBorder="1" applyAlignment="1">
      <alignment vertical="center" wrapText="1"/>
    </xf>
    <xf numFmtId="0" fontId="7" fillId="3" borderId="1" xfId="0" applyFont="1" applyFill="1" applyBorder="1" applyAlignment="1">
      <alignment horizontal="center" vertical="center" wrapText="1"/>
    </xf>
    <xf numFmtId="0" fontId="1" fillId="0" borderId="0" xfId="0" applyFont="1" applyFill="1" applyBorder="1" applyAlignment="1">
      <alignment vertical="center"/>
    </xf>
    <xf numFmtId="168" fontId="8" fillId="3" borderId="1" xfId="0" applyNumberFormat="1" applyFont="1" applyFill="1" applyBorder="1" applyAlignment="1">
      <alignment horizontal="right" vertical="center" wrapText="1"/>
    </xf>
    <xf numFmtId="168" fontId="9" fillId="3" borderId="1" xfId="0" applyNumberFormat="1" applyFont="1" applyFill="1" applyBorder="1" applyAlignment="1">
      <alignment horizontal="right" vertical="center" wrapText="1"/>
    </xf>
    <xf numFmtId="0" fontId="1" fillId="0" borderId="0" xfId="0" applyFont="1" applyFill="1" applyAlignment="1">
      <alignment vertical="center" wrapText="1"/>
    </xf>
    <xf numFmtId="168" fontId="8" fillId="0" borderId="1" xfId="0" applyNumberFormat="1" applyFont="1" applyFill="1" applyBorder="1" applyAlignment="1">
      <alignment horizontal="right" vertical="center" wrapText="1"/>
    </xf>
    <xf numFmtId="168" fontId="9" fillId="0" borderId="1" xfId="0" applyNumberFormat="1" applyFont="1" applyFill="1" applyBorder="1" applyAlignment="1">
      <alignment horizontal="right" vertical="center" wrapText="1"/>
    </xf>
    <xf numFmtId="0" fontId="2" fillId="0" borderId="1" xfId="0" applyFont="1" applyFill="1" applyBorder="1" applyAlignment="1">
      <alignment horizontal="right" vertical="center" wrapText="1"/>
    </xf>
    <xf numFmtId="0" fontId="1" fillId="0" borderId="1" xfId="0" applyFont="1" applyFill="1" applyBorder="1" applyAlignment="1">
      <alignment horizontal="center" vertical="center"/>
    </xf>
    <xf numFmtId="0" fontId="9" fillId="3" borderId="1" xfId="0" applyFont="1" applyFill="1" applyBorder="1" applyAlignment="1">
      <alignment horizontal="left" vertical="center" wrapText="1"/>
    </xf>
    <xf numFmtId="0" fontId="1" fillId="0" borderId="0" xfId="0" applyFont="1" applyAlignment="1">
      <alignment vertical="center" wrapText="1"/>
    </xf>
    <xf numFmtId="0" fontId="1" fillId="0" borderId="0" xfId="0" applyFont="1" applyFill="1" applyAlignment="1">
      <alignment vertical="center" wrapText="1"/>
    </xf>
    <xf numFmtId="0" fontId="2"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xf>
    <xf numFmtId="164" fontId="4" fillId="0" borderId="1" xfId="0" applyNumberFormat="1" applyFont="1" applyFill="1" applyBorder="1" applyAlignment="1">
      <alignment horizontal="center" vertical="center" wrapText="1"/>
    </xf>
    <xf numFmtId="0" fontId="1" fillId="0" borderId="0" xfId="0" applyFont="1" applyFill="1" applyAlignment="1">
      <alignment vertical="center"/>
    </xf>
    <xf numFmtId="0" fontId="6" fillId="0" borderId="1" xfId="0" applyFont="1" applyFill="1" applyBorder="1" applyAlignment="1">
      <alignment horizontal="right" vertical="center" wrapText="1"/>
    </xf>
    <xf numFmtId="0" fontId="7" fillId="0" borderId="1" xfId="0" applyFont="1" applyFill="1" applyBorder="1" applyAlignment="1">
      <alignment horizontal="center" vertical="center" wrapText="1"/>
    </xf>
    <xf numFmtId="0" fontId="1" fillId="0" borderId="1" xfId="0" applyFont="1" applyFill="1" applyBorder="1" applyAlignment="1">
      <alignment horizontal="left" vertical="center" wrapText="1" indent="1"/>
    </xf>
    <xf numFmtId="0" fontId="1" fillId="3" borderId="1" xfId="0" applyFont="1" applyFill="1" applyBorder="1" applyAlignment="1">
      <alignment horizontal="left" vertical="center" wrapText="1" indent="1"/>
    </xf>
    <xf numFmtId="0" fontId="1" fillId="3" borderId="1" xfId="0" applyFont="1" applyFill="1" applyBorder="1" applyAlignment="1">
      <alignment horizontal="center" vertical="center" wrapText="1"/>
    </xf>
    <xf numFmtId="0" fontId="4" fillId="3" borderId="1" xfId="0" applyFont="1" applyFill="1" applyBorder="1" applyAlignment="1">
      <alignment horizontal="left" vertical="center" wrapText="1"/>
    </xf>
    <xf numFmtId="0" fontId="4" fillId="3" borderId="1" xfId="0" applyFont="1" applyFill="1" applyBorder="1" applyAlignment="1">
      <alignment horizontal="center" vertical="center" wrapText="1"/>
    </xf>
    <xf numFmtId="0" fontId="8" fillId="3" borderId="1" xfId="0" applyFont="1" applyFill="1" applyBorder="1" applyAlignment="1">
      <alignment horizontal="left" vertical="center" wrapText="1"/>
    </xf>
    <xf numFmtId="0" fontId="2"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1" fontId="4" fillId="0" borderId="1" xfId="0" applyNumberFormat="1" applyFont="1" applyFill="1" applyBorder="1" applyAlignment="1">
      <alignment horizontal="center" vertical="center" wrapText="1"/>
    </xf>
    <xf numFmtId="168" fontId="14" fillId="3" borderId="1" xfId="0" applyNumberFormat="1" applyFont="1" applyFill="1" applyBorder="1" applyAlignment="1">
      <alignment horizontal="right" vertical="center" wrapText="1"/>
    </xf>
    <xf numFmtId="0" fontId="14" fillId="3" borderId="0" xfId="0" applyFont="1" applyFill="1" applyAlignment="1">
      <alignment horizontal="center" vertical="center" wrapText="1"/>
    </xf>
    <xf numFmtId="0" fontId="14" fillId="3" borderId="1" xfId="0" applyFont="1" applyFill="1" applyBorder="1" applyAlignment="1">
      <alignment horizontal="center" vertical="center" wrapText="1"/>
    </xf>
    <xf numFmtId="164" fontId="15" fillId="3" borderId="1" xfId="0" applyNumberFormat="1" applyFont="1" applyFill="1" applyBorder="1" applyAlignment="1">
      <alignment vertical="center" wrapText="1"/>
    </xf>
    <xf numFmtId="166" fontId="14" fillId="0" borderId="1" xfId="0" applyNumberFormat="1" applyFont="1" applyFill="1" applyBorder="1" applyAlignment="1">
      <alignment horizontal="center" vertical="center" wrapText="1"/>
    </xf>
    <xf numFmtId="164" fontId="14" fillId="0" borderId="1" xfId="0" applyNumberFormat="1" applyFont="1" applyFill="1" applyBorder="1" applyAlignment="1">
      <alignment horizontal="center" vertical="center" wrapText="1"/>
    </xf>
    <xf numFmtId="164" fontId="14" fillId="3" borderId="1" xfId="0" applyNumberFormat="1" applyFont="1" applyFill="1" applyBorder="1" applyAlignment="1">
      <alignment horizontal="center" vertical="center" wrapText="1"/>
    </xf>
    <xf numFmtId="168" fontId="14" fillId="0" borderId="1" xfId="0" applyNumberFormat="1" applyFont="1" applyFill="1" applyBorder="1" applyAlignment="1">
      <alignment horizontal="right" vertical="center" wrapText="1"/>
    </xf>
    <xf numFmtId="164" fontId="15" fillId="0" borderId="1" xfId="0" applyNumberFormat="1" applyFont="1" applyFill="1" applyBorder="1" applyAlignment="1">
      <alignment vertical="center" wrapText="1"/>
    </xf>
    <xf numFmtId="0" fontId="14" fillId="0" borderId="1" xfId="0" applyFont="1" applyFill="1" applyBorder="1" applyAlignment="1">
      <alignment horizontal="center" vertical="center"/>
    </xf>
    <xf numFmtId="166" fontId="14" fillId="3" borderId="1" xfId="0" applyNumberFormat="1" applyFont="1" applyFill="1" applyBorder="1" applyAlignment="1">
      <alignment horizontal="center" vertical="center" wrapText="1"/>
    </xf>
    <xf numFmtId="0" fontId="14" fillId="3" borderId="1" xfId="0" applyFont="1" applyFill="1" applyBorder="1" applyAlignment="1">
      <alignment horizontal="center" vertical="center"/>
    </xf>
    <xf numFmtId="0" fontId="14" fillId="0" borderId="1" xfId="0" applyFont="1" applyFill="1" applyBorder="1" applyAlignment="1">
      <alignment horizontal="center" vertical="center" wrapText="1"/>
    </xf>
    <xf numFmtId="167" fontId="14" fillId="3"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3" fillId="0" borderId="1" xfId="0" applyFont="1" applyBorder="1" applyAlignment="1">
      <alignment horizontal="left"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1" fillId="0" borderId="1" xfId="0" applyFont="1" applyBorder="1" applyAlignment="1">
      <alignment vertical="center" wrapText="1"/>
    </xf>
    <xf numFmtId="0" fontId="1" fillId="3" borderId="1" xfId="0" applyFont="1" applyFill="1" applyBorder="1" applyAlignment="1">
      <alignment vertical="center"/>
    </xf>
    <xf numFmtId="166" fontId="2" fillId="3" borderId="1" xfId="0" applyNumberFormat="1"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166" fontId="2" fillId="3" borderId="2" xfId="0" applyNumberFormat="1" applyFont="1" applyFill="1" applyBorder="1" applyAlignment="1">
      <alignment horizontal="center" vertical="center" wrapText="1"/>
    </xf>
    <xf numFmtId="166" fontId="2" fillId="3" borderId="4" xfId="0" applyNumberFormat="1" applyFont="1" applyFill="1" applyBorder="1" applyAlignment="1">
      <alignment horizontal="center" vertical="center" wrapText="1"/>
    </xf>
    <xf numFmtId="166" fontId="2" fillId="3" borderId="3" xfId="0" applyNumberFormat="1"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8" fillId="0" borderId="2"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166" fontId="2" fillId="0"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3" xfId="0" applyFont="1" applyFill="1" applyBorder="1" applyAlignment="1">
      <alignment horizontal="center" vertical="center"/>
    </xf>
    <xf numFmtId="0" fontId="2" fillId="0" borderId="1" xfId="0" applyFont="1" applyBorder="1" applyAlignment="1">
      <alignment horizontal="left"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V238"/>
  <sheetViews>
    <sheetView tabSelected="1" view="pageBreakPreview" zoomScale="70" zoomScaleNormal="51" zoomScaleSheetLayoutView="70" workbookViewId="0">
      <selection activeCell="B12" sqref="B12"/>
    </sheetView>
  </sheetViews>
  <sheetFormatPr defaultRowHeight="15.75"/>
  <cols>
    <col min="1" max="1" width="7.85546875" style="3" bestFit="1" customWidth="1"/>
    <col min="2" max="2" width="77.7109375" style="5" customWidth="1"/>
    <col min="3" max="4" width="8.7109375" style="3" customWidth="1"/>
    <col min="5" max="5" width="17.28515625" style="82" customWidth="1"/>
    <col min="6" max="6" width="17.28515625" style="3" customWidth="1"/>
    <col min="7" max="7" width="26.140625" style="3" customWidth="1"/>
    <col min="8" max="8" width="16.7109375" style="82" customWidth="1"/>
    <col min="9" max="9" width="16.28515625" style="3" customWidth="1"/>
    <col min="10" max="10" width="27.7109375" style="1" customWidth="1"/>
    <col min="11" max="11" width="26.28515625" style="1" customWidth="1"/>
    <col min="12" max="14" width="9.140625" style="1"/>
    <col min="15" max="15" width="20.5703125" style="1" customWidth="1"/>
    <col min="16" max="16384" width="9.140625" style="1"/>
  </cols>
  <sheetData>
    <row r="1" spans="1:15" ht="11.25" customHeight="1"/>
    <row r="2" spans="1:15" ht="20.100000000000001" customHeight="1">
      <c r="A2" s="128" t="s">
        <v>0</v>
      </c>
      <c r="B2" s="128" t="s">
        <v>1</v>
      </c>
      <c r="C2" s="128" t="s">
        <v>2</v>
      </c>
      <c r="D2" s="128" t="s">
        <v>3</v>
      </c>
      <c r="E2" s="128" t="s">
        <v>4</v>
      </c>
      <c r="F2" s="128"/>
      <c r="G2" s="128"/>
      <c r="H2" s="128" t="s">
        <v>5</v>
      </c>
      <c r="I2" s="128"/>
      <c r="J2" s="128"/>
    </row>
    <row r="3" spans="1:15" ht="69" customHeight="1">
      <c r="A3" s="128"/>
      <c r="B3" s="128"/>
      <c r="C3" s="128"/>
      <c r="D3" s="128"/>
      <c r="E3" s="127" t="s">
        <v>67</v>
      </c>
      <c r="F3" s="128" t="s">
        <v>40</v>
      </c>
      <c r="G3" s="128" t="s">
        <v>184</v>
      </c>
      <c r="H3" s="127" t="s">
        <v>67</v>
      </c>
      <c r="I3" s="128" t="s">
        <v>105</v>
      </c>
      <c r="J3" s="128" t="s">
        <v>185</v>
      </c>
      <c r="K3" s="60"/>
    </row>
    <row r="4" spans="1:15" s="60" customFormat="1">
      <c r="A4" s="128"/>
      <c r="B4" s="128"/>
      <c r="C4" s="128"/>
      <c r="D4" s="128"/>
      <c r="E4" s="127"/>
      <c r="F4" s="128"/>
      <c r="G4" s="128"/>
      <c r="H4" s="127"/>
      <c r="I4" s="128"/>
      <c r="J4" s="128"/>
    </row>
    <row r="5" spans="1:15" s="2" customFormat="1" ht="63">
      <c r="A5" s="98"/>
      <c r="B5" s="62" t="s">
        <v>157</v>
      </c>
      <c r="C5" s="98"/>
      <c r="D5" s="98"/>
      <c r="E5" s="83"/>
      <c r="F5" s="98"/>
      <c r="G5" s="98"/>
      <c r="H5" s="83"/>
      <c r="I5" s="98"/>
      <c r="J5" s="43"/>
    </row>
    <row r="6" spans="1:15" s="60" customFormat="1" ht="35.25" customHeight="1">
      <c r="A6" s="95"/>
      <c r="B6" s="96" t="s">
        <v>180</v>
      </c>
      <c r="C6" s="95"/>
      <c r="D6" s="95"/>
      <c r="E6" s="83"/>
      <c r="F6" s="95"/>
      <c r="G6" s="95"/>
      <c r="H6" s="83"/>
      <c r="I6" s="95"/>
      <c r="J6" s="104"/>
    </row>
    <row r="7" spans="1:15" s="2" customFormat="1">
      <c r="A7" s="98"/>
      <c r="B7" s="64" t="s">
        <v>25</v>
      </c>
      <c r="C7" s="98"/>
      <c r="D7" s="98"/>
      <c r="E7" s="83"/>
      <c r="F7" s="98"/>
      <c r="G7" s="98"/>
      <c r="H7" s="83"/>
      <c r="I7" s="98"/>
      <c r="J7" s="43"/>
      <c r="O7" s="61"/>
    </row>
    <row r="8" spans="1:15" s="61" customFormat="1">
      <c r="A8" s="65">
        <v>1</v>
      </c>
      <c r="B8" s="62" t="s">
        <v>102</v>
      </c>
      <c r="C8" s="98"/>
      <c r="D8" s="98"/>
      <c r="E8" s="83"/>
      <c r="F8" s="98"/>
      <c r="G8" s="98"/>
      <c r="H8" s="83"/>
      <c r="I8" s="98"/>
      <c r="J8" s="43"/>
    </row>
    <row r="9" spans="1:15" s="2" customFormat="1" ht="47.25">
      <c r="A9" s="98">
        <v>1.1000000000000001</v>
      </c>
      <c r="B9" s="62" t="s">
        <v>172</v>
      </c>
      <c r="C9" s="98" t="s">
        <v>7</v>
      </c>
      <c r="D9" s="98">
        <v>1</v>
      </c>
      <c r="E9" s="81"/>
      <c r="F9" s="52"/>
      <c r="G9" s="52"/>
      <c r="H9" s="81"/>
      <c r="I9" s="52"/>
      <c r="J9" s="43"/>
      <c r="O9" s="61"/>
    </row>
    <row r="10" spans="1:15" s="54" customFormat="1" ht="94.5">
      <c r="A10" s="98" t="s">
        <v>30</v>
      </c>
      <c r="B10" s="63" t="s">
        <v>158</v>
      </c>
      <c r="C10" s="98"/>
      <c r="D10" s="98"/>
      <c r="E10" s="81"/>
      <c r="F10" s="52"/>
      <c r="G10" s="52"/>
      <c r="H10" s="81"/>
      <c r="I10" s="52"/>
      <c r="J10" s="43"/>
    </row>
    <row r="11" spans="1:15" s="54" customFormat="1" ht="63">
      <c r="A11" s="98" t="s">
        <v>80</v>
      </c>
      <c r="B11" s="33" t="s">
        <v>174</v>
      </c>
      <c r="C11" s="98"/>
      <c r="D11" s="98"/>
      <c r="E11" s="81"/>
      <c r="F11" s="52"/>
      <c r="G11" s="52"/>
      <c r="H11" s="81"/>
      <c r="I11" s="52"/>
      <c r="J11" s="43"/>
    </row>
    <row r="12" spans="1:15" s="54" customFormat="1" ht="114.75" customHeight="1">
      <c r="A12" s="98" t="s">
        <v>81</v>
      </c>
      <c r="B12" s="63" t="s">
        <v>160</v>
      </c>
      <c r="C12" s="98"/>
      <c r="D12" s="98"/>
      <c r="E12" s="81"/>
      <c r="F12" s="52"/>
      <c r="G12" s="52"/>
      <c r="H12" s="81"/>
      <c r="I12" s="52"/>
      <c r="J12" s="43"/>
    </row>
    <row r="13" spans="1:15" s="16" customFormat="1" ht="20.100000000000001" customHeight="1">
      <c r="A13" s="97"/>
      <c r="B13" s="70" t="s">
        <v>24</v>
      </c>
      <c r="C13" s="71"/>
      <c r="D13" s="97"/>
      <c r="E13" s="84"/>
      <c r="F13" s="53"/>
      <c r="G13" s="53"/>
      <c r="H13" s="84"/>
      <c r="I13" s="53"/>
      <c r="J13" s="30"/>
    </row>
    <row r="14" spans="1:15" s="16" customFormat="1" ht="24.95" customHeight="1">
      <c r="A14" s="129"/>
      <c r="B14" s="130"/>
      <c r="C14" s="130"/>
      <c r="D14" s="130"/>
      <c r="E14" s="130"/>
      <c r="F14" s="130"/>
      <c r="G14" s="130"/>
      <c r="H14" s="130"/>
      <c r="I14" s="130"/>
      <c r="J14" s="131"/>
    </row>
    <row r="15" spans="1:15" s="2" customFormat="1">
      <c r="A15" s="98"/>
      <c r="B15" s="64" t="s">
        <v>26</v>
      </c>
      <c r="C15" s="98"/>
      <c r="D15" s="98"/>
      <c r="E15" s="83"/>
      <c r="F15" s="98"/>
      <c r="G15" s="98"/>
      <c r="H15" s="83"/>
      <c r="I15" s="98"/>
      <c r="J15" s="43"/>
    </row>
    <row r="16" spans="1:15" s="2" customFormat="1" ht="24.95" customHeight="1">
      <c r="A16" s="65">
        <v>2</v>
      </c>
      <c r="B16" s="78" t="s">
        <v>10</v>
      </c>
      <c r="C16" s="98"/>
      <c r="D16" s="98"/>
      <c r="E16" s="83"/>
      <c r="F16" s="98"/>
      <c r="G16" s="98"/>
      <c r="H16" s="83"/>
      <c r="I16" s="98"/>
      <c r="J16" s="43"/>
    </row>
    <row r="17" spans="1:10" s="69" customFormat="1" ht="31.5">
      <c r="A17" s="101">
        <v>2.1</v>
      </c>
      <c r="B17" s="63" t="s">
        <v>127</v>
      </c>
      <c r="C17" s="98"/>
      <c r="D17" s="98"/>
      <c r="E17" s="85"/>
      <c r="F17" s="29"/>
      <c r="G17" s="29"/>
      <c r="H17" s="91"/>
      <c r="I17" s="29"/>
      <c r="J17" s="30"/>
    </row>
    <row r="18" spans="1:10" s="69" customFormat="1">
      <c r="A18" s="101" t="s">
        <v>50</v>
      </c>
      <c r="B18" s="63" t="s">
        <v>128</v>
      </c>
      <c r="C18" s="98" t="s">
        <v>129</v>
      </c>
      <c r="D18" s="98">
        <v>2</v>
      </c>
      <c r="E18" s="86"/>
      <c r="F18" s="52"/>
      <c r="G18" s="52"/>
      <c r="H18" s="81"/>
      <c r="I18" s="52"/>
      <c r="J18" s="30"/>
    </row>
    <row r="19" spans="1:10" s="16" customFormat="1" ht="20.100000000000001" customHeight="1">
      <c r="A19" s="97"/>
      <c r="B19" s="70" t="s">
        <v>24</v>
      </c>
      <c r="C19" s="71"/>
      <c r="D19" s="97"/>
      <c r="E19" s="84"/>
      <c r="F19" s="53"/>
      <c r="G19" s="53"/>
      <c r="H19" s="84"/>
      <c r="I19" s="53"/>
      <c r="J19" s="30"/>
    </row>
    <row r="20" spans="1:10" s="16" customFormat="1" ht="24.95" customHeight="1">
      <c r="A20" s="125"/>
      <c r="B20" s="125"/>
      <c r="C20" s="125"/>
      <c r="D20" s="125"/>
      <c r="E20" s="125"/>
      <c r="F20" s="125"/>
      <c r="G20" s="125"/>
      <c r="H20" s="125"/>
      <c r="I20" s="125"/>
      <c r="J20" s="30"/>
    </row>
    <row r="21" spans="1:10" s="2" customFormat="1">
      <c r="A21" s="98"/>
      <c r="B21" s="64" t="s">
        <v>27</v>
      </c>
      <c r="C21" s="98"/>
      <c r="D21" s="98"/>
      <c r="E21" s="83"/>
      <c r="F21" s="98"/>
      <c r="G21" s="98"/>
      <c r="H21" s="83"/>
      <c r="I21" s="98"/>
      <c r="J21" s="43"/>
    </row>
    <row r="22" spans="1:10" s="2" customFormat="1">
      <c r="A22" s="65">
        <v>3</v>
      </c>
      <c r="B22" s="62" t="s">
        <v>12</v>
      </c>
      <c r="C22" s="98"/>
      <c r="D22" s="98"/>
      <c r="E22" s="87"/>
      <c r="F22" s="68"/>
      <c r="G22" s="68"/>
      <c r="H22" s="87"/>
      <c r="I22" s="68"/>
      <c r="J22" s="43"/>
    </row>
    <row r="23" spans="1:10" s="61" customFormat="1" ht="63">
      <c r="A23" s="98">
        <v>3.1</v>
      </c>
      <c r="B23" s="63" t="s">
        <v>68</v>
      </c>
      <c r="C23" s="98"/>
      <c r="D23" s="98"/>
      <c r="E23" s="86"/>
      <c r="F23" s="68"/>
      <c r="G23" s="68"/>
      <c r="H23" s="86"/>
      <c r="I23" s="68"/>
      <c r="J23" s="43"/>
    </row>
    <row r="24" spans="1:10" s="61" customFormat="1">
      <c r="A24" s="98" t="s">
        <v>31</v>
      </c>
      <c r="B24" s="63" t="s">
        <v>69</v>
      </c>
      <c r="C24" s="98" t="s">
        <v>8</v>
      </c>
      <c r="D24" s="98">
        <v>29</v>
      </c>
      <c r="E24" s="88"/>
      <c r="F24" s="52"/>
      <c r="G24" s="52"/>
      <c r="H24" s="88"/>
      <c r="I24" s="52"/>
      <c r="J24" s="43"/>
    </row>
    <row r="25" spans="1:10" s="61" customFormat="1">
      <c r="A25" s="98" t="s">
        <v>51</v>
      </c>
      <c r="B25" s="63" t="s">
        <v>70</v>
      </c>
      <c r="C25" s="98" t="s">
        <v>8</v>
      </c>
      <c r="D25" s="98">
        <v>20</v>
      </c>
      <c r="E25" s="88"/>
      <c r="F25" s="52"/>
      <c r="G25" s="52"/>
      <c r="H25" s="88"/>
      <c r="I25" s="52"/>
      <c r="J25" s="43"/>
    </row>
    <row r="26" spans="1:10" s="61" customFormat="1">
      <c r="A26" s="98" t="s">
        <v>63</v>
      </c>
      <c r="B26" s="63" t="s">
        <v>71</v>
      </c>
      <c r="C26" s="98" t="s">
        <v>8</v>
      </c>
      <c r="D26" s="98">
        <v>20</v>
      </c>
      <c r="E26" s="88"/>
      <c r="F26" s="52"/>
      <c r="G26" s="52"/>
      <c r="H26" s="88"/>
      <c r="I26" s="52"/>
      <c r="J26" s="43"/>
    </row>
    <row r="27" spans="1:10" s="61" customFormat="1">
      <c r="A27" s="98" t="s">
        <v>104</v>
      </c>
      <c r="B27" s="63" t="s">
        <v>72</v>
      </c>
      <c r="C27" s="98" t="s">
        <v>8</v>
      </c>
      <c r="D27" s="80">
        <f>((37/4)*2)*1.1</f>
        <v>20.350000000000001</v>
      </c>
      <c r="E27" s="88"/>
      <c r="F27" s="52"/>
      <c r="G27" s="52"/>
      <c r="H27" s="88"/>
      <c r="I27" s="52"/>
      <c r="J27" s="43"/>
    </row>
    <row r="28" spans="1:10" s="61" customFormat="1" ht="47.25">
      <c r="A28" s="98">
        <v>3.2</v>
      </c>
      <c r="B28" s="33" t="s">
        <v>73</v>
      </c>
      <c r="C28" s="98" t="s">
        <v>6</v>
      </c>
      <c r="D28" s="98">
        <v>4</v>
      </c>
      <c r="E28" s="88"/>
      <c r="F28" s="52"/>
      <c r="G28" s="52"/>
      <c r="H28" s="88"/>
      <c r="I28" s="52"/>
      <c r="J28" s="43"/>
    </row>
    <row r="29" spans="1:10" s="61" customFormat="1" ht="19.5" customHeight="1">
      <c r="A29" s="98">
        <v>3.3</v>
      </c>
      <c r="B29" s="33" t="s">
        <v>36</v>
      </c>
      <c r="C29" s="98" t="s">
        <v>6</v>
      </c>
      <c r="D29" s="98">
        <v>4</v>
      </c>
      <c r="E29" s="88"/>
      <c r="F29" s="52"/>
      <c r="G29" s="52"/>
      <c r="H29" s="88"/>
      <c r="I29" s="52"/>
      <c r="J29" s="43"/>
    </row>
    <row r="30" spans="1:10" s="69" customFormat="1" ht="20.100000000000001" customHeight="1">
      <c r="A30" s="97"/>
      <c r="B30" s="70" t="s">
        <v>24</v>
      </c>
      <c r="C30" s="71"/>
      <c r="D30" s="97"/>
      <c r="E30" s="89"/>
      <c r="F30" s="56"/>
      <c r="G30" s="56"/>
      <c r="H30" s="89"/>
      <c r="I30" s="56"/>
      <c r="J30" s="30"/>
    </row>
    <row r="31" spans="1:10" s="69" customFormat="1" ht="24.95" customHeight="1">
      <c r="A31" s="132"/>
      <c r="B31" s="133"/>
      <c r="C31" s="133"/>
      <c r="D31" s="133"/>
      <c r="E31" s="133"/>
      <c r="F31" s="133"/>
      <c r="G31" s="133"/>
      <c r="H31" s="133"/>
      <c r="I31" s="133"/>
      <c r="J31" s="134"/>
    </row>
    <row r="32" spans="1:10" s="16" customFormat="1" ht="16.5">
      <c r="A32" s="98"/>
      <c r="B32" s="57" t="s">
        <v>178</v>
      </c>
      <c r="C32" s="98"/>
      <c r="D32" s="98"/>
      <c r="E32" s="90"/>
      <c r="F32" s="56"/>
      <c r="G32" s="56"/>
      <c r="H32" s="89"/>
      <c r="I32" s="56"/>
      <c r="J32" s="30"/>
    </row>
    <row r="33" spans="1:10" s="16" customFormat="1">
      <c r="A33" s="98"/>
      <c r="B33" s="57" t="s">
        <v>40</v>
      </c>
      <c r="C33" s="98"/>
      <c r="D33" s="98"/>
      <c r="E33" s="90"/>
      <c r="F33" s="126"/>
      <c r="G33" s="126"/>
      <c r="H33" s="126"/>
      <c r="I33" s="126"/>
      <c r="J33" s="30"/>
    </row>
    <row r="34" spans="1:10" s="69" customFormat="1" ht="34.5" customHeight="1">
      <c r="A34" s="135"/>
      <c r="B34" s="136"/>
      <c r="C34" s="136"/>
      <c r="D34" s="136"/>
      <c r="E34" s="136"/>
      <c r="F34" s="136"/>
      <c r="G34" s="136"/>
      <c r="H34" s="136"/>
      <c r="I34" s="136"/>
      <c r="J34" s="137"/>
    </row>
    <row r="35" spans="1:10" ht="33" customHeight="1">
      <c r="A35" s="95"/>
      <c r="B35" s="96" t="s">
        <v>179</v>
      </c>
      <c r="C35" s="95"/>
      <c r="D35" s="95"/>
      <c r="E35" s="83"/>
      <c r="F35" s="95"/>
      <c r="G35" s="95"/>
      <c r="H35" s="83"/>
      <c r="I35" s="95"/>
      <c r="J35" s="104"/>
    </row>
    <row r="36" spans="1:10" s="61" customFormat="1">
      <c r="A36" s="98"/>
      <c r="B36" s="64" t="s">
        <v>25</v>
      </c>
      <c r="C36" s="98"/>
      <c r="D36" s="98"/>
      <c r="E36" s="83"/>
      <c r="F36" s="98"/>
      <c r="G36" s="98"/>
      <c r="H36" s="83"/>
      <c r="I36" s="98"/>
      <c r="J36" s="43"/>
    </row>
    <row r="37" spans="1:10" s="61" customFormat="1">
      <c r="A37" s="65">
        <v>1</v>
      </c>
      <c r="B37" s="62" t="s">
        <v>74</v>
      </c>
      <c r="C37" s="98"/>
      <c r="D37" s="98"/>
      <c r="E37" s="83"/>
      <c r="F37" s="98"/>
      <c r="G37" s="98"/>
      <c r="H37" s="83"/>
      <c r="I37" s="98"/>
      <c r="J37" s="43"/>
    </row>
    <row r="38" spans="1:10" s="61" customFormat="1" ht="31.5">
      <c r="A38" s="98">
        <v>1.1000000000000001</v>
      </c>
      <c r="B38" s="63" t="s">
        <v>75</v>
      </c>
      <c r="C38" s="98"/>
      <c r="D38" s="98"/>
      <c r="E38" s="83"/>
      <c r="F38" s="98"/>
      <c r="G38" s="98"/>
      <c r="H38" s="83"/>
      <c r="I38" s="98"/>
      <c r="J38" s="43"/>
    </row>
    <row r="39" spans="1:10" s="61" customFormat="1" ht="47.25">
      <c r="A39" s="32" t="s">
        <v>30</v>
      </c>
      <c r="B39" s="63" t="s">
        <v>159</v>
      </c>
      <c r="C39" s="76" t="s">
        <v>6</v>
      </c>
      <c r="D39" s="76">
        <v>1</v>
      </c>
      <c r="E39" s="81"/>
      <c r="F39" s="52"/>
      <c r="G39" s="52"/>
      <c r="H39" s="81"/>
      <c r="I39" s="52"/>
      <c r="J39" s="43"/>
    </row>
    <row r="40" spans="1:10" s="61" customFormat="1" ht="31.5">
      <c r="A40" s="32" t="s">
        <v>80</v>
      </c>
      <c r="B40" s="63" t="s">
        <v>76</v>
      </c>
      <c r="C40" s="76" t="s">
        <v>84</v>
      </c>
      <c r="D40" s="76">
        <v>1</v>
      </c>
      <c r="E40" s="81"/>
      <c r="F40" s="52"/>
      <c r="G40" s="52"/>
      <c r="H40" s="81"/>
      <c r="I40" s="52"/>
      <c r="J40" s="43"/>
    </row>
    <row r="41" spans="1:10" s="61" customFormat="1">
      <c r="A41" s="32" t="s">
        <v>81</v>
      </c>
      <c r="B41" s="63" t="s">
        <v>77</v>
      </c>
      <c r="C41" s="76" t="s">
        <v>16</v>
      </c>
      <c r="D41" s="76">
        <v>1</v>
      </c>
      <c r="E41" s="81"/>
      <c r="F41" s="52"/>
      <c r="G41" s="52"/>
      <c r="H41" s="81"/>
      <c r="I41" s="52"/>
      <c r="J41" s="43"/>
    </row>
    <row r="42" spans="1:10" s="61" customFormat="1" ht="31.5">
      <c r="A42" s="32" t="s">
        <v>82</v>
      </c>
      <c r="B42" s="63" t="s">
        <v>78</v>
      </c>
      <c r="C42" s="76"/>
      <c r="D42" s="76"/>
      <c r="E42" s="81"/>
      <c r="F42" s="52"/>
      <c r="G42" s="52"/>
      <c r="H42" s="81"/>
      <c r="I42" s="52"/>
      <c r="J42" s="43"/>
    </row>
    <row r="43" spans="1:10" s="61" customFormat="1">
      <c r="A43" s="32" t="s">
        <v>83</v>
      </c>
      <c r="B43" s="63" t="s">
        <v>79</v>
      </c>
      <c r="C43" s="76"/>
      <c r="D43" s="76"/>
      <c r="E43" s="81"/>
      <c r="F43" s="52"/>
      <c r="G43" s="52"/>
      <c r="H43" s="81"/>
      <c r="I43" s="52"/>
      <c r="J43" s="43"/>
    </row>
    <row r="44" spans="1:10" s="69" customFormat="1" ht="16.5">
      <c r="A44" s="97"/>
      <c r="B44" s="70" t="s">
        <v>24</v>
      </c>
      <c r="C44" s="71"/>
      <c r="D44" s="97"/>
      <c r="E44" s="84"/>
      <c r="F44" s="53"/>
      <c r="G44" s="53"/>
      <c r="H44" s="84"/>
      <c r="I44" s="53"/>
      <c r="J44" s="30"/>
    </row>
    <row r="45" spans="1:10" s="69" customFormat="1" ht="16.5">
      <c r="A45" s="129"/>
      <c r="B45" s="130"/>
      <c r="C45" s="130"/>
      <c r="D45" s="130"/>
      <c r="E45" s="130"/>
      <c r="F45" s="130"/>
      <c r="G45" s="130"/>
      <c r="H45" s="130"/>
      <c r="I45" s="130"/>
      <c r="J45" s="131"/>
    </row>
    <row r="46" spans="1:10" s="69" customFormat="1" ht="16.5">
      <c r="A46" s="98"/>
      <c r="B46" s="64" t="s">
        <v>26</v>
      </c>
      <c r="C46" s="71"/>
      <c r="D46" s="97"/>
      <c r="E46" s="84"/>
      <c r="F46" s="21"/>
      <c r="G46" s="21"/>
      <c r="H46" s="84"/>
      <c r="I46" s="21"/>
      <c r="J46" s="30"/>
    </row>
    <row r="47" spans="1:10" s="69" customFormat="1" ht="16.5">
      <c r="A47" s="65">
        <v>2</v>
      </c>
      <c r="B47" s="78" t="s">
        <v>37</v>
      </c>
      <c r="C47" s="71"/>
      <c r="D47" s="97"/>
      <c r="E47" s="84"/>
      <c r="F47" s="21"/>
      <c r="G47" s="21"/>
      <c r="H47" s="84"/>
      <c r="I47" s="21"/>
      <c r="J47" s="30"/>
    </row>
    <row r="48" spans="1:10" s="69" customFormat="1" ht="31.5">
      <c r="A48" s="98">
        <v>2.1</v>
      </c>
      <c r="B48" s="63" t="s">
        <v>161</v>
      </c>
      <c r="C48" s="71"/>
      <c r="D48" s="97"/>
      <c r="E48" s="84"/>
      <c r="F48" s="21"/>
      <c r="G48" s="21"/>
      <c r="H48" s="84"/>
      <c r="I48" s="21"/>
      <c r="J48" s="30"/>
    </row>
    <row r="49" spans="1:10" s="69" customFormat="1" ht="31.5">
      <c r="A49" s="98" t="s">
        <v>50</v>
      </c>
      <c r="B49" s="63" t="s">
        <v>85</v>
      </c>
      <c r="C49" s="76" t="s">
        <v>7</v>
      </c>
      <c r="D49" s="76">
        <v>1</v>
      </c>
      <c r="E49" s="81"/>
      <c r="F49" s="52"/>
      <c r="G49" s="52"/>
      <c r="H49" s="81"/>
      <c r="I49" s="52"/>
      <c r="J49" s="105"/>
    </row>
    <row r="50" spans="1:10" s="69" customFormat="1" ht="16.5">
      <c r="A50" s="98"/>
      <c r="B50" s="70" t="s">
        <v>24</v>
      </c>
      <c r="C50" s="50"/>
      <c r="D50" s="79"/>
      <c r="E50" s="84"/>
      <c r="F50" s="53"/>
      <c r="G50" s="53"/>
      <c r="H50" s="84"/>
      <c r="I50" s="53"/>
      <c r="J50" s="105"/>
    </row>
    <row r="51" spans="1:10" s="69" customFormat="1">
      <c r="A51" s="132"/>
      <c r="B51" s="133"/>
      <c r="C51" s="133"/>
      <c r="D51" s="133"/>
      <c r="E51" s="133"/>
      <c r="F51" s="133"/>
      <c r="G51" s="133"/>
      <c r="H51" s="133"/>
      <c r="I51" s="133"/>
      <c r="J51" s="134"/>
    </row>
    <row r="52" spans="1:10" s="61" customFormat="1">
      <c r="A52" s="98"/>
      <c r="B52" s="64" t="s">
        <v>27</v>
      </c>
      <c r="C52" s="98"/>
      <c r="D52" s="98"/>
      <c r="E52" s="83"/>
      <c r="F52" s="76"/>
      <c r="G52" s="76"/>
      <c r="H52" s="83"/>
      <c r="I52" s="76"/>
      <c r="J52" s="43"/>
    </row>
    <row r="53" spans="1:10" s="61" customFormat="1">
      <c r="A53" s="65">
        <v>3</v>
      </c>
      <c r="B53" s="62" t="s">
        <v>86</v>
      </c>
      <c r="C53" s="98"/>
      <c r="D53" s="98"/>
      <c r="E53" s="83"/>
      <c r="F53" s="76"/>
      <c r="G53" s="76"/>
      <c r="H53" s="83"/>
      <c r="I53" s="76"/>
      <c r="J53" s="43"/>
    </row>
    <row r="54" spans="1:10" s="61" customFormat="1">
      <c r="A54" s="65">
        <v>3.1</v>
      </c>
      <c r="B54" s="78" t="s">
        <v>17</v>
      </c>
      <c r="C54" s="98"/>
      <c r="D54" s="98"/>
      <c r="E54" s="83"/>
      <c r="F54" s="98"/>
      <c r="G54" s="98"/>
      <c r="H54" s="83"/>
      <c r="I54" s="98"/>
      <c r="J54" s="43"/>
    </row>
    <row r="55" spans="1:10" s="61" customFormat="1">
      <c r="A55" s="65"/>
      <c r="B55" s="59" t="s">
        <v>87</v>
      </c>
      <c r="C55" s="98"/>
      <c r="D55" s="98"/>
      <c r="E55" s="83"/>
      <c r="F55" s="98"/>
      <c r="G55" s="98"/>
      <c r="H55" s="83"/>
      <c r="I55" s="98"/>
      <c r="J55" s="43"/>
    </row>
    <row r="56" spans="1:10" s="61" customFormat="1" ht="63">
      <c r="A56" s="98" t="s">
        <v>31</v>
      </c>
      <c r="B56" s="77" t="s">
        <v>88</v>
      </c>
      <c r="C56" s="98"/>
      <c r="D56" s="98"/>
      <c r="E56" s="83"/>
      <c r="F56" s="76"/>
      <c r="G56" s="76"/>
      <c r="H56" s="83"/>
      <c r="I56" s="76"/>
      <c r="J56" s="43"/>
    </row>
    <row r="57" spans="1:10" s="61" customFormat="1">
      <c r="A57" s="98"/>
      <c r="B57" s="77" t="s">
        <v>89</v>
      </c>
      <c r="C57" s="98" t="s">
        <v>8</v>
      </c>
      <c r="D57" s="98">
        <v>15</v>
      </c>
      <c r="E57" s="81"/>
      <c r="F57" s="52"/>
      <c r="G57" s="52"/>
      <c r="H57" s="81"/>
      <c r="I57" s="52"/>
      <c r="J57" s="43"/>
    </row>
    <row r="58" spans="1:10" s="61" customFormat="1" ht="63">
      <c r="A58" s="98" t="s">
        <v>51</v>
      </c>
      <c r="B58" s="77" t="s">
        <v>90</v>
      </c>
      <c r="C58" s="76"/>
      <c r="D58" s="76"/>
      <c r="E58" s="91"/>
      <c r="F58" s="29"/>
      <c r="G58" s="29"/>
      <c r="H58" s="94"/>
      <c r="I58" s="44"/>
      <c r="J58" s="43"/>
    </row>
    <row r="59" spans="1:10" s="61" customFormat="1">
      <c r="A59" s="98"/>
      <c r="B59" s="77" t="s">
        <v>91</v>
      </c>
      <c r="C59" s="76" t="s">
        <v>6</v>
      </c>
      <c r="D59" s="76">
        <v>2</v>
      </c>
      <c r="E59" s="81"/>
      <c r="F59" s="52"/>
      <c r="G59" s="52"/>
      <c r="H59" s="81"/>
      <c r="I59" s="52"/>
      <c r="J59" s="43"/>
    </row>
    <row r="60" spans="1:10" s="61" customFormat="1">
      <c r="A60" s="65">
        <v>3.2</v>
      </c>
      <c r="B60" s="62" t="s">
        <v>92</v>
      </c>
      <c r="C60" s="98"/>
      <c r="D60" s="98"/>
      <c r="E60" s="91"/>
      <c r="F60" s="29"/>
      <c r="G60" s="29"/>
      <c r="H60" s="91"/>
      <c r="I60" s="29"/>
      <c r="J60" s="43"/>
    </row>
    <row r="61" spans="1:10" s="61" customFormat="1">
      <c r="A61" s="65"/>
      <c r="B61" s="62" t="s">
        <v>87</v>
      </c>
      <c r="C61" s="98"/>
      <c r="D61" s="98"/>
      <c r="E61" s="91"/>
      <c r="F61" s="29"/>
      <c r="G61" s="29"/>
      <c r="H61" s="91"/>
      <c r="I61" s="29"/>
      <c r="J61" s="43"/>
    </row>
    <row r="62" spans="1:10" s="61" customFormat="1" ht="47.25">
      <c r="A62" s="98" t="s">
        <v>52</v>
      </c>
      <c r="B62" s="63" t="s">
        <v>162</v>
      </c>
      <c r="C62" s="98"/>
      <c r="D62" s="98"/>
      <c r="E62" s="83"/>
      <c r="F62" s="98"/>
      <c r="G62" s="98"/>
      <c r="H62" s="83"/>
      <c r="I62" s="98"/>
      <c r="J62" s="43"/>
    </row>
    <row r="63" spans="1:10" s="61" customFormat="1">
      <c r="A63" s="98"/>
      <c r="B63" s="63" t="s">
        <v>35</v>
      </c>
      <c r="C63" s="98" t="s">
        <v>8</v>
      </c>
      <c r="D63" s="98">
        <v>112</v>
      </c>
      <c r="E63" s="81"/>
      <c r="F63" s="52"/>
      <c r="G63" s="52"/>
      <c r="H63" s="81"/>
      <c r="I63" s="52"/>
      <c r="J63" s="43"/>
    </row>
    <row r="64" spans="1:10" s="61" customFormat="1" ht="63">
      <c r="A64" s="98" t="s">
        <v>53</v>
      </c>
      <c r="B64" s="63" t="s">
        <v>93</v>
      </c>
      <c r="C64" s="98"/>
      <c r="D64" s="98"/>
      <c r="E64" s="91"/>
      <c r="F64" s="29"/>
      <c r="G64" s="29"/>
      <c r="H64" s="91"/>
      <c r="I64" s="29"/>
      <c r="J64" s="43"/>
    </row>
    <row r="65" spans="1:11" s="61" customFormat="1">
      <c r="A65" s="98"/>
      <c r="B65" s="63" t="s">
        <v>65</v>
      </c>
      <c r="C65" s="98" t="s">
        <v>6</v>
      </c>
      <c r="D65" s="98">
        <v>12</v>
      </c>
      <c r="E65" s="81"/>
      <c r="F65" s="52"/>
      <c r="G65" s="52"/>
      <c r="H65" s="81"/>
      <c r="I65" s="52"/>
      <c r="J65" s="43"/>
    </row>
    <row r="66" spans="1:11" s="61" customFormat="1">
      <c r="A66" s="99">
        <v>3.3</v>
      </c>
      <c r="B66" s="62" t="s">
        <v>18</v>
      </c>
      <c r="C66" s="103"/>
      <c r="D66" s="103"/>
      <c r="E66" s="83"/>
      <c r="F66" s="103"/>
      <c r="G66" s="103"/>
      <c r="H66" s="83"/>
      <c r="I66" s="103"/>
      <c r="J66" s="43"/>
    </row>
    <row r="67" spans="1:11" s="61" customFormat="1">
      <c r="A67" s="99"/>
      <c r="B67" s="62" t="s">
        <v>87</v>
      </c>
      <c r="C67" s="103"/>
      <c r="D67" s="103"/>
      <c r="E67" s="83"/>
      <c r="F67" s="103"/>
      <c r="G67" s="103"/>
      <c r="H67" s="83"/>
      <c r="I67" s="103"/>
      <c r="J67" s="43"/>
    </row>
    <row r="68" spans="1:11" s="61" customFormat="1" ht="63">
      <c r="A68" s="101" t="s">
        <v>54</v>
      </c>
      <c r="B68" s="63" t="s">
        <v>163</v>
      </c>
      <c r="C68" s="103"/>
      <c r="D68" s="103"/>
      <c r="E68" s="83"/>
      <c r="F68" s="103"/>
      <c r="G68" s="103"/>
      <c r="H68" s="83"/>
      <c r="I68" s="103"/>
      <c r="J68" s="43"/>
    </row>
    <row r="69" spans="1:11" s="61" customFormat="1">
      <c r="A69" s="101" t="s">
        <v>55</v>
      </c>
      <c r="B69" s="72" t="s">
        <v>42</v>
      </c>
      <c r="C69" s="101" t="s">
        <v>8</v>
      </c>
      <c r="D69" s="74">
        <v>25</v>
      </c>
      <c r="E69" s="81"/>
      <c r="F69" s="52"/>
      <c r="G69" s="52"/>
      <c r="H69" s="81"/>
      <c r="I69" s="52"/>
      <c r="J69" s="43"/>
    </row>
    <row r="70" spans="1:11" s="61" customFormat="1">
      <c r="A70" s="101" t="s">
        <v>56</v>
      </c>
      <c r="B70" s="72" t="s">
        <v>45</v>
      </c>
      <c r="C70" s="101" t="s">
        <v>8</v>
      </c>
      <c r="D70" s="74">
        <v>25</v>
      </c>
      <c r="E70" s="81"/>
      <c r="F70" s="52"/>
      <c r="G70" s="52"/>
      <c r="H70" s="81"/>
      <c r="I70" s="52"/>
      <c r="J70" s="42"/>
      <c r="K70" s="48"/>
    </row>
    <row r="71" spans="1:11" s="61" customFormat="1">
      <c r="A71" s="101" t="s">
        <v>57</v>
      </c>
      <c r="B71" s="72" t="s">
        <v>44</v>
      </c>
      <c r="C71" s="101" t="s">
        <v>8</v>
      </c>
      <c r="D71" s="74">
        <v>50</v>
      </c>
      <c r="E71" s="81"/>
      <c r="F71" s="52"/>
      <c r="G71" s="52"/>
      <c r="H71" s="81"/>
      <c r="I71" s="52"/>
      <c r="J71" s="43"/>
      <c r="K71" s="49"/>
    </row>
    <row r="72" spans="1:11" s="61" customFormat="1" ht="63">
      <c r="A72" s="101" t="s">
        <v>58</v>
      </c>
      <c r="B72" s="63" t="s">
        <v>95</v>
      </c>
      <c r="C72" s="103"/>
      <c r="D72" s="103"/>
      <c r="E72" s="83"/>
      <c r="F72" s="103"/>
      <c r="G72" s="103"/>
      <c r="H72" s="83"/>
      <c r="I72" s="103"/>
      <c r="J72" s="43"/>
    </row>
    <row r="73" spans="1:11" s="61" customFormat="1">
      <c r="A73" s="101" t="s">
        <v>59</v>
      </c>
      <c r="B73" s="72" t="s">
        <v>42</v>
      </c>
      <c r="C73" s="103" t="s">
        <v>6</v>
      </c>
      <c r="D73" s="66">
        <v>6</v>
      </c>
      <c r="E73" s="81"/>
      <c r="F73" s="52"/>
      <c r="G73" s="52"/>
      <c r="H73" s="81"/>
      <c r="I73" s="52"/>
      <c r="J73" s="43"/>
    </row>
    <row r="74" spans="1:11" s="61" customFormat="1">
      <c r="A74" s="101" t="s">
        <v>60</v>
      </c>
      <c r="B74" s="72" t="s">
        <v>45</v>
      </c>
      <c r="C74" s="103" t="s">
        <v>6</v>
      </c>
      <c r="D74" s="66">
        <v>6</v>
      </c>
      <c r="E74" s="81"/>
      <c r="F74" s="52"/>
      <c r="G74" s="52"/>
      <c r="H74" s="81"/>
      <c r="I74" s="52"/>
      <c r="J74" s="43"/>
    </row>
    <row r="75" spans="1:11" s="61" customFormat="1">
      <c r="A75" s="101" t="s">
        <v>61</v>
      </c>
      <c r="B75" s="72" t="s">
        <v>44</v>
      </c>
      <c r="C75" s="103" t="s">
        <v>6</v>
      </c>
      <c r="D75" s="66">
        <v>8</v>
      </c>
      <c r="E75" s="81"/>
      <c r="F75" s="52"/>
      <c r="G75" s="52"/>
      <c r="H75" s="81"/>
      <c r="I75" s="52"/>
      <c r="J75" s="43"/>
    </row>
    <row r="76" spans="1:11" s="69" customFormat="1" ht="16.5">
      <c r="A76" s="101"/>
      <c r="B76" s="70" t="s">
        <v>24</v>
      </c>
      <c r="C76" s="35"/>
      <c r="D76" s="36"/>
      <c r="E76" s="91"/>
      <c r="F76" s="53"/>
      <c r="G76" s="53"/>
      <c r="H76" s="84"/>
      <c r="I76" s="53"/>
      <c r="J76" s="30"/>
    </row>
    <row r="77" spans="1:11" s="69" customFormat="1" ht="16.5">
      <c r="A77" s="129"/>
      <c r="B77" s="130"/>
      <c r="C77" s="130"/>
      <c r="D77" s="130"/>
      <c r="E77" s="130"/>
      <c r="F77" s="130"/>
      <c r="G77" s="130"/>
      <c r="H77" s="130"/>
      <c r="I77" s="130"/>
      <c r="J77" s="131"/>
    </row>
    <row r="78" spans="1:11" s="61" customFormat="1">
      <c r="A78" s="98"/>
      <c r="B78" s="64" t="s">
        <v>28</v>
      </c>
      <c r="C78" s="98"/>
      <c r="D78" s="98"/>
      <c r="E78" s="83"/>
      <c r="F78" s="98"/>
      <c r="G78" s="98"/>
      <c r="H78" s="83"/>
      <c r="I78" s="98"/>
      <c r="J78" s="43"/>
    </row>
    <row r="79" spans="1:11" s="61" customFormat="1">
      <c r="A79" s="65">
        <v>4</v>
      </c>
      <c r="B79" s="78" t="s">
        <v>10</v>
      </c>
      <c r="C79" s="98"/>
      <c r="D79" s="98"/>
      <c r="E79" s="83"/>
      <c r="F79" s="98"/>
      <c r="G79" s="98"/>
      <c r="H79" s="83"/>
      <c r="I79" s="98"/>
      <c r="J79" s="43"/>
    </row>
    <row r="80" spans="1:11" s="69" customFormat="1" ht="31.5">
      <c r="A80" s="101">
        <v>4.0999999999999996</v>
      </c>
      <c r="B80" s="63" t="s">
        <v>127</v>
      </c>
      <c r="C80" s="98"/>
      <c r="D80" s="98"/>
      <c r="E80" s="85"/>
      <c r="F80" s="29"/>
      <c r="G80" s="29"/>
      <c r="H80" s="91"/>
      <c r="I80" s="29"/>
      <c r="J80" s="30"/>
    </row>
    <row r="81" spans="1:10" s="69" customFormat="1">
      <c r="A81" s="101" t="s">
        <v>32</v>
      </c>
      <c r="B81" s="63" t="s">
        <v>128</v>
      </c>
      <c r="C81" s="98" t="s">
        <v>129</v>
      </c>
      <c r="D81" s="98">
        <v>2</v>
      </c>
      <c r="E81" s="86"/>
      <c r="F81" s="52"/>
      <c r="G81" s="52"/>
      <c r="H81" s="81"/>
      <c r="I81" s="52"/>
      <c r="J81" s="30"/>
    </row>
    <row r="82" spans="1:10" s="69" customFormat="1" ht="16.5">
      <c r="A82" s="97"/>
      <c r="B82" s="70" t="s">
        <v>24</v>
      </c>
      <c r="C82" s="71"/>
      <c r="D82" s="97"/>
      <c r="E82" s="84"/>
      <c r="F82" s="53"/>
      <c r="G82" s="53"/>
      <c r="H82" s="84"/>
      <c r="I82" s="53"/>
      <c r="J82" s="30"/>
    </row>
    <row r="83" spans="1:10" s="69" customFormat="1" ht="16.5">
      <c r="A83" s="129"/>
      <c r="B83" s="130"/>
      <c r="C83" s="130"/>
      <c r="D83" s="130"/>
      <c r="E83" s="130"/>
      <c r="F83" s="130"/>
      <c r="G83" s="130"/>
      <c r="H83" s="130"/>
      <c r="I83" s="130"/>
      <c r="J83" s="131"/>
    </row>
    <row r="84" spans="1:10" s="61" customFormat="1">
      <c r="A84" s="98"/>
      <c r="B84" s="64" t="s">
        <v>29</v>
      </c>
      <c r="C84" s="98"/>
      <c r="D84" s="98"/>
      <c r="E84" s="83"/>
      <c r="F84" s="98"/>
      <c r="G84" s="98"/>
      <c r="H84" s="83"/>
      <c r="I84" s="98"/>
      <c r="J84" s="43"/>
    </row>
    <row r="85" spans="1:10" s="61" customFormat="1">
      <c r="A85" s="65">
        <v>5</v>
      </c>
      <c r="B85" s="62" t="s">
        <v>12</v>
      </c>
      <c r="C85" s="98"/>
      <c r="D85" s="98"/>
      <c r="E85" s="87"/>
      <c r="F85" s="68"/>
      <c r="G85" s="68"/>
      <c r="H85" s="87"/>
      <c r="I85" s="68"/>
      <c r="J85" s="43"/>
    </row>
    <row r="86" spans="1:10" s="61" customFormat="1" ht="63">
      <c r="A86" s="98">
        <v>5.0999999999999996</v>
      </c>
      <c r="B86" s="63" t="s">
        <v>68</v>
      </c>
      <c r="C86" s="98"/>
      <c r="D86" s="98"/>
      <c r="E86" s="86"/>
      <c r="F86" s="68"/>
      <c r="G86" s="68"/>
      <c r="H86" s="86"/>
      <c r="I86" s="68"/>
      <c r="J86" s="43"/>
    </row>
    <row r="87" spans="1:10" s="61" customFormat="1">
      <c r="A87" s="98" t="s">
        <v>148</v>
      </c>
      <c r="B87" s="63" t="s">
        <v>70</v>
      </c>
      <c r="C87" s="98" t="s">
        <v>8</v>
      </c>
      <c r="D87" s="98">
        <v>15</v>
      </c>
      <c r="E87" s="86"/>
      <c r="F87" s="55"/>
      <c r="G87" s="55"/>
      <c r="H87" s="86"/>
      <c r="I87" s="52"/>
      <c r="J87" s="43"/>
    </row>
    <row r="88" spans="1:10" s="61" customFormat="1">
      <c r="A88" s="98" t="s">
        <v>149</v>
      </c>
      <c r="B88" s="63" t="s">
        <v>71</v>
      </c>
      <c r="C88" s="98" t="s">
        <v>8</v>
      </c>
      <c r="D88" s="98">
        <v>15</v>
      </c>
      <c r="E88" s="86"/>
      <c r="F88" s="55"/>
      <c r="G88" s="55"/>
      <c r="H88" s="86"/>
      <c r="I88" s="52"/>
      <c r="J88" s="43"/>
    </row>
    <row r="89" spans="1:10" s="61" customFormat="1" ht="50.25">
      <c r="A89" s="98">
        <v>5.2</v>
      </c>
      <c r="B89" s="63" t="s">
        <v>96</v>
      </c>
      <c r="C89" s="98" t="s">
        <v>6</v>
      </c>
      <c r="D89" s="98">
        <v>2</v>
      </c>
      <c r="E89" s="88"/>
      <c r="F89" s="55"/>
      <c r="G89" s="55"/>
      <c r="H89" s="88"/>
      <c r="I89" s="52"/>
      <c r="J89" s="43"/>
    </row>
    <row r="90" spans="1:10" s="61" customFormat="1">
      <c r="A90" s="98" t="s">
        <v>150</v>
      </c>
      <c r="B90" s="77" t="s">
        <v>36</v>
      </c>
      <c r="C90" s="98" t="s">
        <v>6</v>
      </c>
      <c r="D90" s="76">
        <v>2</v>
      </c>
      <c r="E90" s="81"/>
      <c r="F90" s="52"/>
      <c r="G90" s="52"/>
      <c r="H90" s="81"/>
      <c r="I90" s="52"/>
      <c r="J90" s="43"/>
    </row>
    <row r="91" spans="1:10" s="69" customFormat="1" ht="16.5">
      <c r="A91" s="97"/>
      <c r="B91" s="25" t="s">
        <v>24</v>
      </c>
      <c r="C91" s="26"/>
      <c r="D91" s="24"/>
      <c r="E91" s="84"/>
      <c r="F91" s="53"/>
      <c r="G91" s="53"/>
      <c r="H91" s="84"/>
      <c r="I91" s="53"/>
      <c r="J91" s="30"/>
    </row>
    <row r="92" spans="1:10" s="69" customFormat="1" ht="16.5">
      <c r="A92" s="129"/>
      <c r="B92" s="130"/>
      <c r="C92" s="130"/>
      <c r="D92" s="130"/>
      <c r="E92" s="130"/>
      <c r="F92" s="130"/>
      <c r="G92" s="130"/>
      <c r="H92" s="130"/>
      <c r="I92" s="130"/>
      <c r="J92" s="131"/>
    </row>
    <row r="93" spans="1:10" s="7" customFormat="1" ht="16.5">
      <c r="A93" s="102"/>
      <c r="B93" s="57" t="s">
        <v>178</v>
      </c>
      <c r="C93" s="76"/>
      <c r="D93" s="76"/>
      <c r="E93" s="92"/>
      <c r="F93" s="53"/>
      <c r="G93" s="53"/>
      <c r="H93" s="84"/>
      <c r="I93" s="53"/>
      <c r="J93" s="8"/>
    </row>
    <row r="94" spans="1:10" s="7" customFormat="1">
      <c r="A94" s="102"/>
      <c r="B94" s="12" t="s">
        <v>40</v>
      </c>
      <c r="C94" s="76"/>
      <c r="D94" s="76"/>
      <c r="E94" s="92"/>
      <c r="F94" s="106"/>
      <c r="G94" s="106"/>
      <c r="H94" s="106"/>
      <c r="I94" s="106"/>
      <c r="J94" s="8"/>
    </row>
    <row r="95" spans="1:10" s="69" customFormat="1" ht="34.5" customHeight="1">
      <c r="A95" s="135"/>
      <c r="B95" s="136"/>
      <c r="C95" s="136"/>
      <c r="D95" s="136"/>
      <c r="E95" s="136"/>
      <c r="F95" s="136"/>
      <c r="G95" s="136"/>
      <c r="H95" s="136"/>
      <c r="I95" s="136"/>
      <c r="J95" s="137"/>
    </row>
    <row r="96" spans="1:10" s="60" customFormat="1" ht="33" customHeight="1">
      <c r="A96" s="95"/>
      <c r="B96" s="96" t="s">
        <v>181</v>
      </c>
      <c r="C96" s="95"/>
      <c r="D96" s="95"/>
      <c r="E96" s="83"/>
      <c r="F96" s="95"/>
      <c r="G96" s="95"/>
      <c r="H96" s="83"/>
      <c r="I96" s="95"/>
      <c r="J96" s="104"/>
    </row>
    <row r="97" spans="1:10" s="61" customFormat="1">
      <c r="A97" s="98"/>
      <c r="B97" s="64" t="s">
        <v>25</v>
      </c>
      <c r="C97" s="98"/>
      <c r="D97" s="98"/>
      <c r="E97" s="83"/>
      <c r="F97" s="98"/>
      <c r="G97" s="98"/>
      <c r="H97" s="83"/>
      <c r="I97" s="98"/>
      <c r="J97" s="43"/>
    </row>
    <row r="98" spans="1:10" s="61" customFormat="1">
      <c r="A98" s="65">
        <v>1</v>
      </c>
      <c r="B98" s="62" t="s">
        <v>46</v>
      </c>
      <c r="C98" s="98"/>
      <c r="D98" s="65"/>
      <c r="E98" s="83"/>
      <c r="F98" s="98"/>
      <c r="G98" s="98"/>
      <c r="H98" s="83"/>
      <c r="I98" s="98"/>
      <c r="J98" s="43"/>
    </row>
    <row r="99" spans="1:10" s="61" customFormat="1" ht="31.5">
      <c r="A99" s="65"/>
      <c r="B99" s="62" t="s">
        <v>75</v>
      </c>
      <c r="C99" s="98"/>
      <c r="D99" s="65"/>
      <c r="E99" s="83"/>
      <c r="F99" s="98"/>
      <c r="G99" s="98"/>
      <c r="H99" s="83"/>
      <c r="I99" s="98"/>
      <c r="J99" s="43"/>
    </row>
    <row r="100" spans="1:10" s="61" customFormat="1" ht="78.75">
      <c r="A100" s="98">
        <v>1.1000000000000001</v>
      </c>
      <c r="B100" s="63" t="s">
        <v>165</v>
      </c>
      <c r="C100" s="76" t="s">
        <v>7</v>
      </c>
      <c r="D100" s="76">
        <v>1</v>
      </c>
      <c r="E100" s="81"/>
      <c r="F100" s="52"/>
      <c r="G100" s="52"/>
      <c r="H100" s="81"/>
      <c r="I100" s="52"/>
      <c r="J100" s="43"/>
    </row>
    <row r="101" spans="1:10" s="61" customFormat="1">
      <c r="A101" s="98"/>
      <c r="B101" s="63" t="s">
        <v>97</v>
      </c>
      <c r="C101" s="76" t="s">
        <v>98</v>
      </c>
      <c r="D101" s="76"/>
      <c r="E101" s="81"/>
      <c r="F101" s="52"/>
      <c r="G101" s="52"/>
      <c r="H101" s="81"/>
      <c r="I101" s="52"/>
      <c r="J101" s="43"/>
    </row>
    <row r="102" spans="1:10" s="61" customFormat="1">
      <c r="A102" s="98"/>
      <c r="B102" s="63" t="s">
        <v>166</v>
      </c>
      <c r="C102" s="76" t="s">
        <v>98</v>
      </c>
      <c r="D102" s="76"/>
      <c r="E102" s="81"/>
      <c r="F102" s="52"/>
      <c r="G102" s="52"/>
      <c r="H102" s="81"/>
      <c r="I102" s="52"/>
      <c r="J102" s="43"/>
    </row>
    <row r="103" spans="1:10" s="61" customFormat="1" ht="63">
      <c r="A103" s="98">
        <v>1.2</v>
      </c>
      <c r="B103" s="63" t="s">
        <v>164</v>
      </c>
      <c r="C103" s="76" t="s">
        <v>7</v>
      </c>
      <c r="D103" s="76">
        <v>1</v>
      </c>
      <c r="E103" s="81"/>
      <c r="F103" s="52"/>
      <c r="G103" s="52"/>
      <c r="H103" s="81"/>
      <c r="I103" s="52"/>
      <c r="J103" s="43"/>
    </row>
    <row r="104" spans="1:10" s="61" customFormat="1">
      <c r="A104" s="98"/>
      <c r="B104" s="63" t="s">
        <v>97</v>
      </c>
      <c r="C104" s="76" t="s">
        <v>98</v>
      </c>
      <c r="D104" s="76"/>
      <c r="E104" s="81"/>
      <c r="F104" s="52"/>
      <c r="G104" s="52"/>
      <c r="H104" s="81"/>
      <c r="I104" s="52"/>
      <c r="J104" s="43"/>
    </row>
    <row r="105" spans="1:10" s="61" customFormat="1">
      <c r="A105" s="98"/>
      <c r="B105" s="63" t="s">
        <v>166</v>
      </c>
      <c r="C105" s="76" t="s">
        <v>98</v>
      </c>
      <c r="D105" s="76"/>
      <c r="E105" s="81"/>
      <c r="F105" s="52"/>
      <c r="G105" s="52"/>
      <c r="H105" s="81"/>
      <c r="I105" s="52"/>
      <c r="J105" s="43"/>
    </row>
    <row r="106" spans="1:10" s="69" customFormat="1" ht="16.5">
      <c r="A106" s="98"/>
      <c r="B106" s="70" t="s">
        <v>24</v>
      </c>
      <c r="C106" s="71"/>
      <c r="D106" s="97"/>
      <c r="E106" s="84"/>
      <c r="F106" s="53"/>
      <c r="G106" s="53"/>
      <c r="H106" s="84"/>
      <c r="I106" s="53"/>
      <c r="J106" s="30"/>
    </row>
    <row r="107" spans="1:10" s="61" customFormat="1">
      <c r="A107" s="132"/>
      <c r="B107" s="133"/>
      <c r="C107" s="133"/>
      <c r="D107" s="133"/>
      <c r="E107" s="133"/>
      <c r="F107" s="133"/>
      <c r="G107" s="133"/>
      <c r="H107" s="133"/>
      <c r="I107" s="133"/>
      <c r="J107" s="134"/>
    </row>
    <row r="108" spans="1:10" s="61" customFormat="1">
      <c r="A108" s="98"/>
      <c r="B108" s="64" t="s">
        <v>26</v>
      </c>
      <c r="C108" s="98"/>
      <c r="D108" s="98"/>
      <c r="E108" s="83"/>
      <c r="F108" s="76"/>
      <c r="G108" s="76"/>
      <c r="H108" s="83"/>
      <c r="I108" s="76"/>
      <c r="J108" s="43"/>
    </row>
    <row r="109" spans="1:10" s="61" customFormat="1">
      <c r="A109" s="65">
        <v>2</v>
      </c>
      <c r="B109" s="62" t="s">
        <v>86</v>
      </c>
      <c r="C109" s="98"/>
      <c r="D109" s="98"/>
      <c r="E109" s="83"/>
      <c r="F109" s="76"/>
      <c r="G109" s="76"/>
      <c r="H109" s="83"/>
      <c r="I109" s="76"/>
      <c r="J109" s="43"/>
    </row>
    <row r="110" spans="1:10" s="61" customFormat="1">
      <c r="A110" s="65">
        <v>2.1</v>
      </c>
      <c r="B110" s="78" t="s">
        <v>17</v>
      </c>
      <c r="C110" s="98"/>
      <c r="D110" s="98"/>
      <c r="E110" s="83"/>
      <c r="F110" s="98"/>
      <c r="G110" s="98"/>
      <c r="H110" s="83"/>
      <c r="I110" s="98"/>
      <c r="J110" s="43"/>
    </row>
    <row r="111" spans="1:10" s="61" customFormat="1">
      <c r="A111" s="98"/>
      <c r="B111" s="62" t="s">
        <v>87</v>
      </c>
      <c r="C111" s="98"/>
      <c r="D111" s="98"/>
      <c r="E111" s="83"/>
      <c r="F111" s="98"/>
      <c r="G111" s="98"/>
      <c r="H111" s="83"/>
      <c r="I111" s="98"/>
      <c r="J111" s="43"/>
    </row>
    <row r="112" spans="1:10" s="61" customFormat="1" ht="63">
      <c r="A112" s="98" t="s">
        <v>50</v>
      </c>
      <c r="B112" s="63" t="s">
        <v>88</v>
      </c>
      <c r="C112" s="98"/>
      <c r="D112" s="98"/>
      <c r="E112" s="83"/>
      <c r="F112" s="76"/>
      <c r="G112" s="76"/>
      <c r="H112" s="83"/>
      <c r="I112" s="76"/>
      <c r="J112" s="43"/>
    </row>
    <row r="113" spans="1:11" s="61" customFormat="1">
      <c r="A113" s="98"/>
      <c r="B113" s="63" t="s">
        <v>38</v>
      </c>
      <c r="C113" s="98" t="s">
        <v>8</v>
      </c>
      <c r="D113" s="98">
        <f>(3.89*1000)+(3.723*1000)</f>
        <v>7613</v>
      </c>
      <c r="E113" s="81"/>
      <c r="F113" s="52"/>
      <c r="G113" s="52"/>
      <c r="H113" s="81"/>
      <c r="I113" s="52"/>
      <c r="J113" s="43"/>
    </row>
    <row r="114" spans="1:11" s="61" customFormat="1" ht="47.25">
      <c r="A114" s="98" t="s">
        <v>62</v>
      </c>
      <c r="B114" s="63" t="s">
        <v>99</v>
      </c>
      <c r="C114" s="76"/>
      <c r="D114" s="76"/>
      <c r="E114" s="91"/>
      <c r="F114" s="29"/>
      <c r="G114" s="29"/>
      <c r="H114" s="91"/>
      <c r="I114" s="29"/>
      <c r="J114" s="43"/>
    </row>
    <row r="115" spans="1:11" s="61" customFormat="1">
      <c r="A115" s="98"/>
      <c r="B115" s="63" t="s">
        <v>38</v>
      </c>
      <c r="C115" s="76" t="s">
        <v>6</v>
      </c>
      <c r="D115" s="101">
        <v>16</v>
      </c>
      <c r="E115" s="81"/>
      <c r="F115" s="52"/>
      <c r="G115" s="52"/>
      <c r="H115" s="81"/>
      <c r="I115" s="52"/>
      <c r="J115" s="43"/>
    </row>
    <row r="116" spans="1:11" s="61" customFormat="1" ht="63">
      <c r="A116" s="98" t="s">
        <v>116</v>
      </c>
      <c r="B116" s="75" t="s">
        <v>90</v>
      </c>
      <c r="C116" s="76"/>
      <c r="D116" s="76"/>
      <c r="E116" s="91"/>
      <c r="F116" s="29"/>
      <c r="G116" s="29"/>
      <c r="H116" s="94"/>
      <c r="I116" s="44"/>
      <c r="J116" s="43"/>
    </row>
    <row r="117" spans="1:11" s="61" customFormat="1">
      <c r="A117" s="98"/>
      <c r="B117" s="63" t="s">
        <v>38</v>
      </c>
      <c r="C117" s="76" t="s">
        <v>6</v>
      </c>
      <c r="D117" s="76">
        <v>14</v>
      </c>
      <c r="E117" s="81"/>
      <c r="F117" s="52"/>
      <c r="G117" s="52"/>
      <c r="H117" s="81"/>
      <c r="I117" s="52"/>
      <c r="J117" s="43"/>
    </row>
    <row r="118" spans="1:11" s="61" customFormat="1">
      <c r="A118" s="99">
        <v>2.2000000000000002</v>
      </c>
      <c r="B118" s="62" t="s">
        <v>18</v>
      </c>
      <c r="C118" s="103"/>
      <c r="D118" s="103"/>
      <c r="E118" s="83"/>
      <c r="F118" s="103"/>
      <c r="G118" s="103"/>
      <c r="H118" s="83"/>
      <c r="I118" s="103"/>
      <c r="J118" s="43"/>
    </row>
    <row r="119" spans="1:11" s="61" customFormat="1">
      <c r="A119" s="99"/>
      <c r="B119" s="62" t="s">
        <v>87</v>
      </c>
      <c r="C119" s="103"/>
      <c r="D119" s="103"/>
      <c r="E119" s="83"/>
      <c r="F119" s="103"/>
      <c r="G119" s="103"/>
      <c r="H119" s="83"/>
      <c r="I119" s="103"/>
      <c r="J119" s="43"/>
    </row>
    <row r="120" spans="1:11" s="61" customFormat="1" ht="63">
      <c r="A120" s="101" t="s">
        <v>103</v>
      </c>
      <c r="B120" s="63" t="s">
        <v>167</v>
      </c>
      <c r="C120" s="103"/>
      <c r="D120" s="103"/>
      <c r="E120" s="83"/>
      <c r="F120" s="103"/>
      <c r="G120" s="103"/>
      <c r="H120" s="83"/>
      <c r="I120" s="103"/>
      <c r="J120" s="43"/>
    </row>
    <row r="121" spans="1:11" s="61" customFormat="1">
      <c r="A121" s="101" t="s">
        <v>107</v>
      </c>
      <c r="B121" s="72" t="s">
        <v>42</v>
      </c>
      <c r="C121" s="101" t="s">
        <v>8</v>
      </c>
      <c r="D121" s="74">
        <v>30</v>
      </c>
      <c r="E121" s="81"/>
      <c r="F121" s="52"/>
      <c r="G121" s="52"/>
      <c r="H121" s="81"/>
      <c r="I121" s="52"/>
      <c r="J121" s="43"/>
    </row>
    <row r="122" spans="1:11" s="61" customFormat="1">
      <c r="A122" s="101" t="s">
        <v>108</v>
      </c>
      <c r="B122" s="73" t="s">
        <v>43</v>
      </c>
      <c r="C122" s="101" t="s">
        <v>8</v>
      </c>
      <c r="D122" s="74">
        <v>30</v>
      </c>
      <c r="E122" s="81"/>
      <c r="F122" s="52"/>
      <c r="G122" s="52"/>
      <c r="H122" s="81"/>
      <c r="I122" s="52"/>
      <c r="J122" s="43"/>
    </row>
    <row r="123" spans="1:11" s="61" customFormat="1">
      <c r="A123" s="101" t="s">
        <v>109</v>
      </c>
      <c r="B123" s="72" t="s">
        <v>45</v>
      </c>
      <c r="C123" s="101" t="s">
        <v>8</v>
      </c>
      <c r="D123" s="74">
        <v>30</v>
      </c>
      <c r="E123" s="81"/>
      <c r="F123" s="52"/>
      <c r="G123" s="52"/>
      <c r="H123" s="81"/>
      <c r="I123" s="52"/>
      <c r="J123" s="42"/>
      <c r="K123" s="48"/>
    </row>
    <row r="124" spans="1:11" s="61" customFormat="1">
      <c r="A124" s="101" t="s">
        <v>110</v>
      </c>
      <c r="B124" s="72" t="s">
        <v>44</v>
      </c>
      <c r="C124" s="101" t="s">
        <v>8</v>
      </c>
      <c r="D124" s="74">
        <v>30</v>
      </c>
      <c r="E124" s="81"/>
      <c r="F124" s="52"/>
      <c r="G124" s="52"/>
      <c r="H124" s="81"/>
      <c r="I124" s="52"/>
      <c r="J124" s="43"/>
      <c r="K124" s="49"/>
    </row>
    <row r="125" spans="1:11" s="61" customFormat="1" ht="63">
      <c r="A125" s="101" t="s">
        <v>111</v>
      </c>
      <c r="B125" s="63" t="s">
        <v>95</v>
      </c>
      <c r="C125" s="103"/>
      <c r="D125" s="103"/>
      <c r="E125" s="83"/>
      <c r="F125" s="103"/>
      <c r="G125" s="103"/>
      <c r="H125" s="83"/>
      <c r="I125" s="103"/>
      <c r="J125" s="43"/>
    </row>
    <row r="126" spans="1:11" s="61" customFormat="1">
      <c r="A126" s="101" t="s">
        <v>112</v>
      </c>
      <c r="B126" s="72" t="s">
        <v>42</v>
      </c>
      <c r="C126" s="103" t="s">
        <v>6</v>
      </c>
      <c r="D126" s="66">
        <v>6</v>
      </c>
      <c r="E126" s="81"/>
      <c r="F126" s="52"/>
      <c r="G126" s="52"/>
      <c r="H126" s="81"/>
      <c r="I126" s="52"/>
      <c r="J126" s="43"/>
    </row>
    <row r="127" spans="1:11" s="61" customFormat="1">
      <c r="A127" s="101" t="s">
        <v>113</v>
      </c>
      <c r="B127" s="73" t="s">
        <v>43</v>
      </c>
      <c r="C127" s="101" t="s">
        <v>6</v>
      </c>
      <c r="D127" s="66">
        <v>6</v>
      </c>
      <c r="E127" s="81"/>
      <c r="F127" s="52"/>
      <c r="G127" s="52"/>
      <c r="H127" s="81"/>
      <c r="I127" s="52"/>
      <c r="J127" s="43"/>
    </row>
    <row r="128" spans="1:11" s="61" customFormat="1">
      <c r="A128" s="101" t="s">
        <v>114</v>
      </c>
      <c r="B128" s="72" t="s">
        <v>45</v>
      </c>
      <c r="C128" s="103" t="s">
        <v>6</v>
      </c>
      <c r="D128" s="66">
        <v>6</v>
      </c>
      <c r="E128" s="81"/>
      <c r="F128" s="52"/>
      <c r="G128" s="52"/>
      <c r="H128" s="81"/>
      <c r="I128" s="52"/>
      <c r="J128" s="43"/>
    </row>
    <row r="129" spans="1:10" s="61" customFormat="1">
      <c r="A129" s="101" t="s">
        <v>115</v>
      </c>
      <c r="B129" s="72" t="s">
        <v>44</v>
      </c>
      <c r="C129" s="103" t="s">
        <v>6</v>
      </c>
      <c r="D129" s="66">
        <v>6</v>
      </c>
      <c r="E129" s="81"/>
      <c r="F129" s="52"/>
      <c r="G129" s="52"/>
      <c r="H129" s="81"/>
      <c r="I129" s="52"/>
      <c r="J129" s="43"/>
    </row>
    <row r="130" spans="1:10" s="69" customFormat="1" ht="16.5">
      <c r="A130" s="103"/>
      <c r="B130" s="34" t="s">
        <v>24</v>
      </c>
      <c r="C130" s="35"/>
      <c r="D130" s="36"/>
      <c r="E130" s="84"/>
      <c r="F130" s="53"/>
      <c r="G130" s="53"/>
      <c r="H130" s="84"/>
      <c r="I130" s="53"/>
      <c r="J130" s="30"/>
    </row>
    <row r="131" spans="1:10" s="69" customFormat="1">
      <c r="A131" s="119"/>
      <c r="B131" s="120"/>
      <c r="C131" s="120"/>
      <c r="D131" s="120"/>
      <c r="E131" s="120"/>
      <c r="F131" s="120"/>
      <c r="G131" s="120"/>
      <c r="H131" s="120"/>
      <c r="I131" s="120"/>
      <c r="J131" s="121"/>
    </row>
    <row r="132" spans="1:10" s="61" customFormat="1">
      <c r="A132" s="98"/>
      <c r="B132" s="64" t="s">
        <v>27</v>
      </c>
      <c r="C132" s="98"/>
      <c r="D132" s="98"/>
      <c r="E132" s="83"/>
      <c r="F132" s="98"/>
      <c r="G132" s="98"/>
      <c r="H132" s="83"/>
      <c r="I132" s="98"/>
      <c r="J132" s="43"/>
    </row>
    <row r="133" spans="1:10" s="61" customFormat="1">
      <c r="A133" s="65">
        <v>3</v>
      </c>
      <c r="B133" s="62" t="s">
        <v>117</v>
      </c>
      <c r="C133" s="98"/>
      <c r="D133" s="98"/>
      <c r="E133" s="93"/>
      <c r="F133" s="98"/>
      <c r="G133" s="98"/>
      <c r="H133" s="93"/>
      <c r="I133" s="98"/>
      <c r="J133" s="43"/>
    </row>
    <row r="134" spans="1:10" s="69" customFormat="1" ht="47.25">
      <c r="A134" s="58">
        <v>3.1</v>
      </c>
      <c r="B134" s="63" t="s">
        <v>168</v>
      </c>
      <c r="C134" s="71"/>
      <c r="D134" s="97"/>
      <c r="E134" s="89"/>
      <c r="F134" s="21"/>
      <c r="G134" s="21"/>
      <c r="H134" s="89"/>
      <c r="I134" s="21"/>
      <c r="J134" s="30"/>
    </row>
    <row r="135" spans="1:10" s="69" customFormat="1">
      <c r="A135" s="103" t="s">
        <v>31</v>
      </c>
      <c r="B135" s="63" t="s">
        <v>118</v>
      </c>
      <c r="C135" s="98" t="s">
        <v>8</v>
      </c>
      <c r="D135" s="66">
        <v>5</v>
      </c>
      <c r="E135" s="88"/>
      <c r="F135" s="55"/>
      <c r="G135" s="55"/>
      <c r="H135" s="88"/>
      <c r="I135" s="55"/>
      <c r="J135" s="30"/>
    </row>
    <row r="136" spans="1:10" s="69" customFormat="1">
      <c r="A136" s="103" t="s">
        <v>51</v>
      </c>
      <c r="B136" s="63" t="s">
        <v>119</v>
      </c>
      <c r="C136" s="98" t="s">
        <v>98</v>
      </c>
      <c r="D136" s="66"/>
      <c r="E136" s="88"/>
      <c r="F136" s="55"/>
      <c r="G136" s="55"/>
      <c r="H136" s="88"/>
      <c r="I136" s="55"/>
      <c r="J136" s="30"/>
    </row>
    <row r="137" spans="1:10" s="69" customFormat="1">
      <c r="A137" s="103" t="s">
        <v>63</v>
      </c>
      <c r="B137" s="63" t="s">
        <v>120</v>
      </c>
      <c r="C137" s="98" t="s">
        <v>98</v>
      </c>
      <c r="D137" s="66"/>
      <c r="E137" s="88"/>
      <c r="F137" s="55"/>
      <c r="G137" s="55"/>
      <c r="H137" s="88"/>
      <c r="I137" s="55"/>
      <c r="J137" s="30"/>
    </row>
    <row r="138" spans="1:10" s="69" customFormat="1" ht="31.5">
      <c r="A138" s="103" t="s">
        <v>104</v>
      </c>
      <c r="B138" s="63" t="s">
        <v>145</v>
      </c>
      <c r="C138" s="98" t="s">
        <v>6</v>
      </c>
      <c r="D138" s="66">
        <v>2</v>
      </c>
      <c r="E138" s="88"/>
      <c r="F138" s="55"/>
      <c r="G138" s="55"/>
      <c r="H138" s="88"/>
      <c r="I138" s="55"/>
      <c r="J138" s="30"/>
    </row>
    <row r="139" spans="1:10" s="69" customFormat="1" ht="31.5">
      <c r="A139" s="103" t="s">
        <v>130</v>
      </c>
      <c r="B139" s="63" t="s">
        <v>146</v>
      </c>
      <c r="C139" s="98" t="s">
        <v>98</v>
      </c>
      <c r="D139" s="66"/>
      <c r="E139" s="88"/>
      <c r="F139" s="55"/>
      <c r="G139" s="55"/>
      <c r="H139" s="88"/>
      <c r="I139" s="55"/>
      <c r="J139" s="30"/>
    </row>
    <row r="140" spans="1:10" s="69" customFormat="1">
      <c r="A140" s="103" t="s">
        <v>131</v>
      </c>
      <c r="B140" s="63" t="s">
        <v>140</v>
      </c>
      <c r="C140" s="98" t="s">
        <v>126</v>
      </c>
      <c r="D140" s="66">
        <v>450</v>
      </c>
      <c r="E140" s="88"/>
      <c r="F140" s="55"/>
      <c r="G140" s="55"/>
      <c r="H140" s="88"/>
      <c r="I140" s="55"/>
      <c r="J140" s="30"/>
    </row>
    <row r="141" spans="1:10" s="69" customFormat="1">
      <c r="A141" s="103" t="s">
        <v>132</v>
      </c>
      <c r="B141" s="63" t="s">
        <v>141</v>
      </c>
      <c r="C141" s="98" t="s">
        <v>7</v>
      </c>
      <c r="D141" s="66">
        <v>2</v>
      </c>
      <c r="E141" s="88"/>
      <c r="F141" s="55"/>
      <c r="G141" s="55"/>
      <c r="H141" s="88"/>
      <c r="I141" s="55"/>
      <c r="J141" s="30"/>
    </row>
    <row r="142" spans="1:10" s="69" customFormat="1">
      <c r="A142" s="103" t="s">
        <v>133</v>
      </c>
      <c r="B142" s="63" t="s">
        <v>125</v>
      </c>
      <c r="C142" s="98" t="s">
        <v>8</v>
      </c>
      <c r="D142" s="66">
        <v>7</v>
      </c>
      <c r="E142" s="88"/>
      <c r="F142" s="55"/>
      <c r="G142" s="55"/>
      <c r="H142" s="88"/>
      <c r="I142" s="55"/>
      <c r="J142" s="30"/>
    </row>
    <row r="143" spans="1:10" s="69" customFormat="1">
      <c r="A143" s="103" t="s">
        <v>134</v>
      </c>
      <c r="B143" s="63" t="s">
        <v>121</v>
      </c>
      <c r="C143" s="98" t="s">
        <v>98</v>
      </c>
      <c r="D143" s="66"/>
      <c r="E143" s="88"/>
      <c r="F143" s="55"/>
      <c r="G143" s="55"/>
      <c r="H143" s="88"/>
      <c r="I143" s="55"/>
      <c r="J143" s="30"/>
    </row>
    <row r="144" spans="1:10" s="69" customFormat="1">
      <c r="A144" s="103" t="s">
        <v>135</v>
      </c>
      <c r="B144" s="63" t="s">
        <v>122</v>
      </c>
      <c r="C144" s="98" t="s">
        <v>98</v>
      </c>
      <c r="D144" s="66"/>
      <c r="E144" s="88"/>
      <c r="F144" s="55"/>
      <c r="G144" s="55"/>
      <c r="H144" s="88"/>
      <c r="I144" s="55"/>
      <c r="J144" s="30"/>
    </row>
    <row r="145" spans="1:10" s="69" customFormat="1">
      <c r="A145" s="103" t="s">
        <v>136</v>
      </c>
      <c r="B145" s="63" t="s">
        <v>123</v>
      </c>
      <c r="C145" s="98" t="s">
        <v>98</v>
      </c>
      <c r="D145" s="66"/>
      <c r="E145" s="88"/>
      <c r="F145" s="55"/>
      <c r="G145" s="55"/>
      <c r="H145" s="88"/>
      <c r="I145" s="55"/>
      <c r="J145" s="30"/>
    </row>
    <row r="146" spans="1:10" s="69" customFormat="1">
      <c r="A146" s="103" t="s">
        <v>137</v>
      </c>
      <c r="B146" s="63" t="s">
        <v>124</v>
      </c>
      <c r="C146" s="98" t="s">
        <v>98</v>
      </c>
      <c r="D146" s="66"/>
      <c r="E146" s="88"/>
      <c r="F146" s="55"/>
      <c r="G146" s="55"/>
      <c r="H146" s="88"/>
      <c r="I146" s="55"/>
      <c r="J146" s="30"/>
    </row>
    <row r="147" spans="1:10" s="69" customFormat="1" ht="114.75">
      <c r="A147" s="103"/>
      <c r="B147" s="63" t="s">
        <v>169</v>
      </c>
      <c r="C147" s="98"/>
      <c r="D147" s="66"/>
      <c r="E147" s="88"/>
      <c r="F147" s="55"/>
      <c r="G147" s="55"/>
      <c r="H147" s="88"/>
      <c r="I147" s="55"/>
      <c r="J147" s="30"/>
    </row>
    <row r="148" spans="1:10" s="69" customFormat="1" ht="16.5">
      <c r="A148" s="97"/>
      <c r="B148" s="25" t="s">
        <v>24</v>
      </c>
      <c r="C148" s="26"/>
      <c r="D148" s="24"/>
      <c r="E148" s="84"/>
      <c r="F148" s="53"/>
      <c r="G148" s="53"/>
      <c r="H148" s="84"/>
      <c r="I148" s="53"/>
      <c r="J148" s="30"/>
    </row>
    <row r="149" spans="1:10" s="69" customFormat="1">
      <c r="A149" s="119"/>
      <c r="B149" s="120"/>
      <c r="C149" s="120"/>
      <c r="D149" s="120"/>
      <c r="E149" s="120"/>
      <c r="F149" s="120"/>
      <c r="G149" s="120"/>
      <c r="H149" s="120"/>
      <c r="I149" s="120"/>
      <c r="J149" s="121"/>
    </row>
    <row r="150" spans="1:10" s="61" customFormat="1">
      <c r="A150" s="98"/>
      <c r="B150" s="64" t="s">
        <v>28</v>
      </c>
      <c r="C150" s="98"/>
      <c r="D150" s="98"/>
      <c r="E150" s="83"/>
      <c r="F150" s="98"/>
      <c r="G150" s="98"/>
      <c r="H150" s="83"/>
      <c r="I150" s="98"/>
      <c r="J150" s="43"/>
    </row>
    <row r="151" spans="1:10" s="61" customFormat="1">
      <c r="A151" s="65">
        <v>4</v>
      </c>
      <c r="B151" s="78" t="s">
        <v>10</v>
      </c>
      <c r="C151" s="98"/>
      <c r="D151" s="98"/>
      <c r="E151" s="83"/>
      <c r="F151" s="98"/>
      <c r="G151" s="98"/>
      <c r="H151" s="83"/>
      <c r="I151" s="98"/>
      <c r="J151" s="43"/>
    </row>
    <row r="152" spans="1:10" s="69" customFormat="1" ht="47.25">
      <c r="A152" s="101">
        <v>4.0999999999999996</v>
      </c>
      <c r="B152" s="63" t="s">
        <v>151</v>
      </c>
      <c r="C152" s="98"/>
      <c r="D152" s="98"/>
      <c r="E152" s="91"/>
      <c r="F152" s="29"/>
      <c r="G152" s="29"/>
      <c r="H152" s="91"/>
      <c r="I152" s="29"/>
      <c r="J152" s="30"/>
    </row>
    <row r="153" spans="1:10" s="69" customFormat="1">
      <c r="A153" s="101">
        <v>4.1100000000000003</v>
      </c>
      <c r="B153" s="77" t="s">
        <v>152</v>
      </c>
      <c r="C153" s="101" t="s">
        <v>8</v>
      </c>
      <c r="D153" s="101">
        <v>5</v>
      </c>
      <c r="E153" s="81"/>
      <c r="F153" s="52"/>
      <c r="G153" s="52"/>
      <c r="H153" s="81"/>
      <c r="I153" s="52"/>
      <c r="J153" s="30"/>
    </row>
    <row r="154" spans="1:10" s="69" customFormat="1" ht="31.5">
      <c r="A154" s="101">
        <v>4.2</v>
      </c>
      <c r="B154" s="63" t="s">
        <v>127</v>
      </c>
      <c r="C154" s="98"/>
      <c r="D154" s="98"/>
      <c r="E154" s="85"/>
      <c r="F154" s="29"/>
      <c r="G154" s="29"/>
      <c r="H154" s="91"/>
      <c r="I154" s="29"/>
      <c r="J154" s="30"/>
    </row>
    <row r="155" spans="1:10" s="69" customFormat="1">
      <c r="A155" s="101" t="s">
        <v>138</v>
      </c>
      <c r="B155" s="63" t="s">
        <v>128</v>
      </c>
      <c r="C155" s="98" t="s">
        <v>129</v>
      </c>
      <c r="D155" s="98">
        <v>3</v>
      </c>
      <c r="E155" s="86"/>
      <c r="F155" s="52"/>
      <c r="G155" s="52"/>
      <c r="H155" s="81"/>
      <c r="I155" s="52"/>
      <c r="J155" s="30"/>
    </row>
    <row r="156" spans="1:10" s="69" customFormat="1" ht="16.5">
      <c r="A156" s="97"/>
      <c r="B156" s="70" t="s">
        <v>24</v>
      </c>
      <c r="C156" s="71"/>
      <c r="D156" s="97"/>
      <c r="E156" s="84"/>
      <c r="F156" s="53"/>
      <c r="G156" s="53"/>
      <c r="H156" s="84"/>
      <c r="I156" s="53"/>
      <c r="J156" s="30"/>
    </row>
    <row r="157" spans="1:10" s="69" customFormat="1">
      <c r="A157" s="119"/>
      <c r="B157" s="120"/>
      <c r="C157" s="120"/>
      <c r="D157" s="120"/>
      <c r="E157" s="120"/>
      <c r="F157" s="120"/>
      <c r="G157" s="120"/>
      <c r="H157" s="120"/>
      <c r="I157" s="120"/>
      <c r="J157" s="121"/>
    </row>
    <row r="158" spans="1:10" s="61" customFormat="1">
      <c r="A158" s="98"/>
      <c r="B158" s="64" t="s">
        <v>29</v>
      </c>
      <c r="C158" s="98"/>
      <c r="D158" s="98"/>
      <c r="E158" s="83"/>
      <c r="F158" s="98"/>
      <c r="G158" s="98"/>
      <c r="H158" s="83"/>
      <c r="I158" s="98"/>
      <c r="J158" s="43"/>
    </row>
    <row r="159" spans="1:10" s="61" customFormat="1">
      <c r="A159" s="65">
        <v>5</v>
      </c>
      <c r="B159" s="62" t="s">
        <v>12</v>
      </c>
      <c r="C159" s="98"/>
      <c r="D159" s="98"/>
      <c r="E159" s="87"/>
      <c r="F159" s="68"/>
      <c r="G159" s="68"/>
      <c r="H159" s="87"/>
      <c r="I159" s="68"/>
      <c r="J159" s="43"/>
    </row>
    <row r="160" spans="1:10" s="61" customFormat="1" ht="63">
      <c r="A160" s="98">
        <v>5.0999999999999996</v>
      </c>
      <c r="B160" s="63" t="s">
        <v>68</v>
      </c>
      <c r="C160" s="98"/>
      <c r="D160" s="98"/>
      <c r="E160" s="87"/>
      <c r="F160" s="68"/>
      <c r="G160" s="68"/>
      <c r="H160" s="87"/>
      <c r="I160" s="68"/>
      <c r="J160" s="43"/>
    </row>
    <row r="161" spans="1:22" s="61" customFormat="1">
      <c r="A161" s="98" t="s">
        <v>148</v>
      </c>
      <c r="B161" s="63" t="s">
        <v>142</v>
      </c>
      <c r="C161" s="98" t="s">
        <v>8</v>
      </c>
      <c r="D161" s="98">
        <v>35</v>
      </c>
      <c r="E161" s="86"/>
      <c r="F161" s="55"/>
      <c r="G161" s="55"/>
      <c r="H161" s="86"/>
      <c r="I161" s="52"/>
      <c r="J161" s="43"/>
    </row>
    <row r="162" spans="1:22" s="69" customFormat="1" ht="16.5">
      <c r="A162" s="97"/>
      <c r="B162" s="70" t="s">
        <v>24</v>
      </c>
      <c r="C162" s="50"/>
      <c r="D162" s="79"/>
      <c r="E162" s="89"/>
      <c r="F162" s="56"/>
      <c r="G162" s="56"/>
      <c r="H162" s="89"/>
      <c r="I162" s="53"/>
      <c r="J162" s="30"/>
    </row>
    <row r="163" spans="1:22" s="69" customFormat="1">
      <c r="A163" s="122"/>
      <c r="B163" s="123"/>
      <c r="C163" s="123"/>
      <c r="D163" s="123"/>
      <c r="E163" s="123"/>
      <c r="F163" s="123"/>
      <c r="G163" s="123"/>
      <c r="H163" s="123"/>
      <c r="I163" s="123"/>
      <c r="J163" s="124"/>
      <c r="N163" s="51"/>
      <c r="O163" s="51"/>
      <c r="P163" s="51"/>
      <c r="Q163" s="51"/>
      <c r="R163" s="51"/>
      <c r="S163" s="51"/>
      <c r="T163" s="51"/>
      <c r="U163" s="51"/>
      <c r="V163" s="51"/>
    </row>
    <row r="164" spans="1:22" s="61" customFormat="1">
      <c r="A164" s="98"/>
      <c r="B164" s="64" t="s">
        <v>143</v>
      </c>
      <c r="C164" s="98"/>
      <c r="D164" s="98"/>
      <c r="E164" s="83"/>
      <c r="F164" s="98"/>
      <c r="G164" s="98"/>
      <c r="H164" s="83"/>
      <c r="I164" s="98"/>
      <c r="J164" s="43"/>
    </row>
    <row r="165" spans="1:22" s="61" customFormat="1">
      <c r="A165" s="65">
        <v>6</v>
      </c>
      <c r="B165" s="62" t="s">
        <v>139</v>
      </c>
      <c r="C165" s="98"/>
      <c r="D165" s="98"/>
      <c r="E165" s="87"/>
      <c r="F165" s="68"/>
      <c r="G165" s="68"/>
      <c r="H165" s="87"/>
      <c r="I165" s="68"/>
      <c r="J165" s="43"/>
    </row>
    <row r="166" spans="1:22" s="61" customFormat="1" ht="94.5">
      <c r="A166" s="98">
        <v>6.1</v>
      </c>
      <c r="B166" s="63" t="s">
        <v>170</v>
      </c>
      <c r="C166" s="98" t="s">
        <v>7</v>
      </c>
      <c r="D166" s="98">
        <v>1</v>
      </c>
      <c r="E166" s="86"/>
      <c r="F166" s="55"/>
      <c r="G166" s="55"/>
      <c r="H166" s="86"/>
      <c r="I166" s="55"/>
      <c r="J166" s="43"/>
    </row>
    <row r="167" spans="1:22" s="69" customFormat="1" ht="16.5">
      <c r="A167" s="97"/>
      <c r="B167" s="70" t="s">
        <v>24</v>
      </c>
      <c r="C167" s="50"/>
      <c r="D167" s="79"/>
      <c r="E167" s="89"/>
      <c r="F167" s="56"/>
      <c r="G167" s="56"/>
      <c r="H167" s="89"/>
      <c r="I167" s="53"/>
      <c r="J167" s="30"/>
    </row>
    <row r="168" spans="1:22" s="69" customFormat="1">
      <c r="A168" s="122"/>
      <c r="B168" s="123"/>
      <c r="C168" s="123"/>
      <c r="D168" s="123"/>
      <c r="E168" s="123"/>
      <c r="F168" s="123"/>
      <c r="G168" s="123"/>
      <c r="H168" s="123"/>
      <c r="I168" s="123"/>
      <c r="J168" s="124"/>
      <c r="N168" s="51"/>
      <c r="O168" s="51"/>
      <c r="P168" s="51"/>
      <c r="Q168" s="51"/>
      <c r="R168" s="51"/>
      <c r="S168" s="51"/>
      <c r="T168" s="51"/>
      <c r="U168" s="51"/>
      <c r="V168" s="51"/>
    </row>
    <row r="169" spans="1:22" s="61" customFormat="1">
      <c r="A169" s="98"/>
      <c r="B169" s="64" t="s">
        <v>153</v>
      </c>
      <c r="C169" s="98"/>
      <c r="D169" s="76"/>
      <c r="E169" s="83"/>
      <c r="F169" s="76"/>
      <c r="G169" s="76"/>
      <c r="H169" s="83"/>
      <c r="I169" s="76"/>
      <c r="J169" s="43"/>
    </row>
    <row r="170" spans="1:22" s="61" customFormat="1">
      <c r="A170" s="65">
        <v>7</v>
      </c>
      <c r="B170" s="78" t="s">
        <v>11</v>
      </c>
      <c r="C170" s="98"/>
      <c r="D170" s="100"/>
      <c r="E170" s="83"/>
      <c r="F170" s="76"/>
      <c r="G170" s="76"/>
      <c r="H170" s="83"/>
      <c r="I170" s="76"/>
      <c r="J170" s="43"/>
    </row>
    <row r="171" spans="1:22" s="61" customFormat="1">
      <c r="A171" s="98">
        <v>7.1</v>
      </c>
      <c r="B171" s="62" t="s">
        <v>100</v>
      </c>
      <c r="C171" s="98"/>
      <c r="D171" s="76"/>
      <c r="E171" s="87"/>
      <c r="F171" s="27"/>
      <c r="G171" s="27"/>
      <c r="H171" s="87"/>
      <c r="I171" s="27"/>
      <c r="J171" s="43"/>
    </row>
    <row r="172" spans="1:22" s="61" customFormat="1">
      <c r="A172" s="98">
        <v>7.2</v>
      </c>
      <c r="B172" s="63" t="s">
        <v>19</v>
      </c>
      <c r="C172" s="98" t="s">
        <v>6</v>
      </c>
      <c r="D172" s="76">
        <v>2</v>
      </c>
      <c r="E172" s="81"/>
      <c r="F172" s="52"/>
      <c r="G172" s="52"/>
      <c r="H172" s="81"/>
      <c r="I172" s="52"/>
      <c r="J172" s="43"/>
    </row>
    <row r="173" spans="1:22" s="61" customFormat="1">
      <c r="A173" s="98">
        <v>7.3</v>
      </c>
      <c r="B173" s="63" t="s">
        <v>34</v>
      </c>
      <c r="C173" s="98" t="s">
        <v>7</v>
      </c>
      <c r="D173" s="76">
        <v>2</v>
      </c>
      <c r="E173" s="81"/>
      <c r="F173" s="52"/>
      <c r="G173" s="52"/>
      <c r="H173" s="81"/>
      <c r="I173" s="52"/>
      <c r="J173" s="43"/>
    </row>
    <row r="174" spans="1:22" s="61" customFormat="1">
      <c r="A174" s="98">
        <v>7.4</v>
      </c>
      <c r="B174" s="63" t="s">
        <v>23</v>
      </c>
      <c r="C174" s="98" t="s">
        <v>9</v>
      </c>
      <c r="D174" s="76">
        <v>4</v>
      </c>
      <c r="E174" s="81"/>
      <c r="F174" s="52"/>
      <c r="G174" s="52"/>
      <c r="H174" s="81"/>
      <c r="I174" s="52"/>
      <c r="J174" s="43"/>
    </row>
    <row r="175" spans="1:22" s="61" customFormat="1">
      <c r="A175" s="98">
        <v>7.5</v>
      </c>
      <c r="B175" s="63" t="s">
        <v>20</v>
      </c>
      <c r="C175" s="98" t="s">
        <v>9</v>
      </c>
      <c r="D175" s="76">
        <v>5</v>
      </c>
      <c r="E175" s="81"/>
      <c r="F175" s="52"/>
      <c r="G175" s="52"/>
      <c r="H175" s="81"/>
      <c r="I175" s="52"/>
      <c r="J175" s="43"/>
    </row>
    <row r="176" spans="1:22" s="61" customFormat="1" ht="78.75">
      <c r="A176" s="98">
        <v>7.6</v>
      </c>
      <c r="B176" s="63" t="s">
        <v>147</v>
      </c>
      <c r="C176" s="98" t="s">
        <v>16</v>
      </c>
      <c r="D176" s="98">
        <v>1</v>
      </c>
      <c r="E176" s="88"/>
      <c r="F176" s="55"/>
      <c r="G176" s="55"/>
      <c r="H176" s="88" t="s">
        <v>33</v>
      </c>
      <c r="I176" s="55"/>
      <c r="J176" s="43"/>
    </row>
    <row r="177" spans="1:15" s="69" customFormat="1" ht="16.5">
      <c r="A177" s="98"/>
      <c r="B177" s="70" t="s">
        <v>24</v>
      </c>
      <c r="C177" s="71"/>
      <c r="D177" s="79"/>
      <c r="E177" s="84"/>
      <c r="F177" s="53"/>
      <c r="G177" s="53"/>
      <c r="H177" s="84"/>
      <c r="I177" s="53"/>
      <c r="J177" s="30"/>
    </row>
    <row r="178" spans="1:15" s="7" customFormat="1">
      <c r="A178" s="107"/>
      <c r="B178" s="108"/>
      <c r="C178" s="108"/>
      <c r="D178" s="108"/>
      <c r="E178" s="108"/>
      <c r="F178" s="108"/>
      <c r="G178" s="108"/>
      <c r="H178" s="108"/>
      <c r="I178" s="108"/>
      <c r="J178" s="109"/>
    </row>
    <row r="179" spans="1:15" s="7" customFormat="1" ht="16.5">
      <c r="A179" s="102"/>
      <c r="B179" s="57" t="s">
        <v>178</v>
      </c>
      <c r="C179" s="102"/>
      <c r="D179" s="102"/>
      <c r="E179" s="92"/>
      <c r="F179" s="53"/>
      <c r="G179" s="53"/>
      <c r="H179" s="84"/>
      <c r="I179" s="53"/>
      <c r="J179" s="8"/>
    </row>
    <row r="180" spans="1:15" s="7" customFormat="1">
      <c r="A180" s="102"/>
      <c r="B180" s="12" t="s">
        <v>40</v>
      </c>
      <c r="C180" s="102"/>
      <c r="D180" s="102"/>
      <c r="E180" s="92"/>
      <c r="F180" s="106"/>
      <c r="G180" s="106"/>
      <c r="H180" s="106"/>
      <c r="I180" s="106"/>
      <c r="J180" s="8"/>
    </row>
    <row r="181" spans="1:15" s="69" customFormat="1" ht="34.5" customHeight="1">
      <c r="A181" s="135"/>
      <c r="B181" s="136"/>
      <c r="C181" s="136"/>
      <c r="D181" s="136"/>
      <c r="E181" s="136"/>
      <c r="F181" s="136"/>
      <c r="G181" s="136"/>
      <c r="H181" s="136"/>
      <c r="I181" s="136"/>
      <c r="J181" s="137"/>
    </row>
    <row r="182" spans="1:15" s="60" customFormat="1" ht="33" customHeight="1">
      <c r="A182" s="95"/>
      <c r="B182" s="96" t="s">
        <v>182</v>
      </c>
      <c r="C182" s="95"/>
      <c r="D182" s="95"/>
      <c r="E182" s="83"/>
      <c r="F182" s="95"/>
      <c r="G182" s="95"/>
      <c r="H182" s="83"/>
      <c r="I182" s="95"/>
      <c r="J182" s="104"/>
    </row>
    <row r="183" spans="1:15" s="61" customFormat="1">
      <c r="A183" s="98"/>
      <c r="B183" s="64" t="s">
        <v>25</v>
      </c>
      <c r="C183" s="98"/>
      <c r="D183" s="98"/>
      <c r="E183" s="83"/>
      <c r="F183" s="98"/>
      <c r="G183" s="98"/>
      <c r="H183" s="83"/>
      <c r="I183" s="98"/>
      <c r="J183" s="43"/>
    </row>
    <row r="184" spans="1:15" s="61" customFormat="1">
      <c r="A184" s="65">
        <v>1</v>
      </c>
      <c r="B184" s="62" t="s">
        <v>101</v>
      </c>
      <c r="C184" s="98"/>
      <c r="D184" s="98"/>
      <c r="E184" s="83"/>
      <c r="F184" s="98"/>
      <c r="G184" s="98"/>
      <c r="H184" s="83"/>
      <c r="I184" s="98"/>
      <c r="J184" s="43"/>
    </row>
    <row r="185" spans="1:15" s="61" customFormat="1" ht="47.25">
      <c r="A185" s="98">
        <v>1.1000000000000001</v>
      </c>
      <c r="B185" s="62" t="s">
        <v>171</v>
      </c>
      <c r="C185" s="98" t="s">
        <v>7</v>
      </c>
      <c r="D185" s="98">
        <v>1</v>
      </c>
      <c r="E185" s="81"/>
      <c r="F185" s="52"/>
      <c r="G185" s="52"/>
      <c r="H185" s="81"/>
      <c r="I185" s="52"/>
      <c r="J185" s="43"/>
      <c r="M185" s="61" t="s">
        <v>21</v>
      </c>
    </row>
    <row r="186" spans="1:15" s="61" customFormat="1" ht="94.5">
      <c r="A186" s="98" t="s">
        <v>30</v>
      </c>
      <c r="B186" s="63" t="s">
        <v>158</v>
      </c>
      <c r="C186" s="98"/>
      <c r="D186" s="98"/>
      <c r="E186" s="81"/>
      <c r="F186" s="52"/>
      <c r="G186" s="52"/>
      <c r="H186" s="81"/>
      <c r="I186" s="52"/>
      <c r="J186" s="43"/>
    </row>
    <row r="187" spans="1:15" s="61" customFormat="1" ht="63">
      <c r="A187" s="98" t="s">
        <v>80</v>
      </c>
      <c r="B187" s="63" t="s">
        <v>173</v>
      </c>
      <c r="C187" s="98"/>
      <c r="D187" s="98"/>
      <c r="E187" s="81"/>
      <c r="F187" s="52"/>
      <c r="G187" s="52"/>
      <c r="H187" s="81"/>
      <c r="I187" s="52"/>
      <c r="J187" s="43"/>
    </row>
    <row r="188" spans="1:15" s="61" customFormat="1" ht="110.25">
      <c r="A188" s="98" t="s">
        <v>81</v>
      </c>
      <c r="B188" s="63" t="s">
        <v>175</v>
      </c>
      <c r="C188" s="98"/>
      <c r="D188" s="98"/>
      <c r="E188" s="81"/>
      <c r="F188" s="52"/>
      <c r="G188" s="52"/>
      <c r="H188" s="81"/>
      <c r="I188" s="52"/>
      <c r="J188" s="43"/>
    </row>
    <row r="189" spans="1:15" s="61" customFormat="1" ht="31.5">
      <c r="A189" s="65">
        <v>1.2</v>
      </c>
      <c r="B189" s="62" t="s">
        <v>154</v>
      </c>
      <c r="C189" s="98"/>
      <c r="D189" s="98"/>
      <c r="E189" s="81"/>
      <c r="F189" s="52"/>
      <c r="G189" s="52"/>
      <c r="H189" s="81"/>
      <c r="I189" s="52"/>
      <c r="J189" s="43"/>
    </row>
    <row r="190" spans="1:15" s="61" customFormat="1" ht="110.25">
      <c r="A190" s="98" t="s">
        <v>144</v>
      </c>
      <c r="B190" s="63" t="s">
        <v>176</v>
      </c>
      <c r="C190" s="98" t="s">
        <v>7</v>
      </c>
      <c r="D190" s="98">
        <v>1</v>
      </c>
      <c r="E190" s="81"/>
      <c r="F190" s="52"/>
      <c r="G190" s="52"/>
      <c r="H190" s="81"/>
      <c r="I190" s="52"/>
      <c r="J190" s="43"/>
    </row>
    <row r="191" spans="1:15" s="69" customFormat="1" ht="16.5">
      <c r="A191" s="97"/>
      <c r="B191" s="70" t="s">
        <v>24</v>
      </c>
      <c r="C191" s="71"/>
      <c r="D191" s="97"/>
      <c r="E191" s="84"/>
      <c r="F191" s="53"/>
      <c r="G191" s="53"/>
      <c r="H191" s="84"/>
      <c r="I191" s="53"/>
      <c r="J191" s="30"/>
      <c r="L191" s="61"/>
      <c r="M191" s="61"/>
      <c r="N191" s="61"/>
      <c r="O191" s="61"/>
    </row>
    <row r="192" spans="1:15" s="69" customFormat="1" ht="16.5">
      <c r="A192" s="129"/>
      <c r="B192" s="130"/>
      <c r="C192" s="130"/>
      <c r="D192" s="130"/>
      <c r="E192" s="130"/>
      <c r="F192" s="130"/>
      <c r="G192" s="130"/>
      <c r="H192" s="130"/>
      <c r="I192" s="130"/>
      <c r="J192" s="131"/>
      <c r="L192" s="61"/>
      <c r="M192" s="61"/>
      <c r="N192" s="61"/>
      <c r="O192" s="61"/>
    </row>
    <row r="193" spans="1:10" s="61" customFormat="1">
      <c r="A193" s="98"/>
      <c r="B193" s="64" t="s">
        <v>26</v>
      </c>
      <c r="C193" s="98"/>
      <c r="D193" s="98"/>
      <c r="E193" s="83"/>
      <c r="F193" s="76"/>
      <c r="G193" s="76"/>
      <c r="H193" s="83"/>
      <c r="I193" s="76"/>
      <c r="J193" s="43"/>
    </row>
    <row r="194" spans="1:10" s="61" customFormat="1">
      <c r="A194" s="65">
        <v>2</v>
      </c>
      <c r="B194" s="62" t="s">
        <v>86</v>
      </c>
      <c r="C194" s="98"/>
      <c r="D194" s="98"/>
      <c r="E194" s="83"/>
      <c r="F194" s="76"/>
      <c r="G194" s="76"/>
      <c r="H194" s="83"/>
      <c r="I194" s="76"/>
      <c r="J194" s="43"/>
    </row>
    <row r="195" spans="1:10" s="61" customFormat="1">
      <c r="A195" s="65">
        <v>2.1</v>
      </c>
      <c r="B195" s="78" t="s">
        <v>17</v>
      </c>
      <c r="C195" s="98"/>
      <c r="D195" s="98"/>
      <c r="E195" s="83"/>
      <c r="F195" s="98"/>
      <c r="G195" s="98"/>
      <c r="H195" s="83"/>
      <c r="I195" s="98"/>
      <c r="J195" s="43"/>
    </row>
    <row r="196" spans="1:10" s="61" customFormat="1">
      <c r="A196" s="65"/>
      <c r="B196" s="59" t="s">
        <v>87</v>
      </c>
      <c r="C196" s="98"/>
      <c r="D196" s="98"/>
      <c r="E196" s="83"/>
      <c r="F196" s="98"/>
      <c r="G196" s="98"/>
      <c r="H196" s="83"/>
      <c r="I196" s="98"/>
      <c r="J196" s="43"/>
    </row>
    <row r="197" spans="1:10" s="61" customFormat="1" ht="63">
      <c r="A197" s="98" t="s">
        <v>50</v>
      </c>
      <c r="B197" s="77" t="s">
        <v>88</v>
      </c>
      <c r="C197" s="98"/>
      <c r="D197" s="98"/>
      <c r="E197" s="83"/>
      <c r="F197" s="76"/>
      <c r="G197" s="76"/>
      <c r="H197" s="83"/>
      <c r="I197" s="76"/>
      <c r="J197" s="43"/>
    </row>
    <row r="198" spans="1:10" s="61" customFormat="1">
      <c r="A198" s="98"/>
      <c r="B198" s="77" t="s">
        <v>89</v>
      </c>
      <c r="C198" s="98" t="s">
        <v>8</v>
      </c>
      <c r="D198" s="98">
        <v>10</v>
      </c>
      <c r="E198" s="81"/>
      <c r="F198" s="52"/>
      <c r="G198" s="52"/>
      <c r="H198" s="81"/>
      <c r="I198" s="52"/>
      <c r="J198" s="43"/>
    </row>
    <row r="199" spans="1:10" s="61" customFormat="1" ht="63">
      <c r="A199" s="98" t="s">
        <v>62</v>
      </c>
      <c r="B199" s="77" t="s">
        <v>90</v>
      </c>
      <c r="C199" s="76"/>
      <c r="D199" s="76"/>
      <c r="E199" s="91"/>
      <c r="F199" s="29"/>
      <c r="G199" s="29"/>
      <c r="H199" s="94"/>
      <c r="I199" s="44"/>
      <c r="J199" s="43"/>
    </row>
    <row r="200" spans="1:10" s="61" customFormat="1">
      <c r="A200" s="98"/>
      <c r="B200" s="77" t="s">
        <v>91</v>
      </c>
      <c r="C200" s="76" t="s">
        <v>6</v>
      </c>
      <c r="D200" s="76">
        <v>2</v>
      </c>
      <c r="E200" s="81"/>
      <c r="F200" s="52"/>
      <c r="G200" s="52"/>
      <c r="H200" s="81"/>
      <c r="I200" s="52"/>
      <c r="J200" s="43"/>
    </row>
    <row r="201" spans="1:10" s="61" customFormat="1">
      <c r="A201" s="101">
        <v>2.2000000000000002</v>
      </c>
      <c r="B201" s="78" t="s">
        <v>18</v>
      </c>
      <c r="C201" s="101"/>
      <c r="D201" s="101"/>
      <c r="E201" s="83"/>
      <c r="F201" s="101"/>
      <c r="G201" s="101"/>
      <c r="H201" s="83"/>
      <c r="I201" s="101"/>
      <c r="J201" s="43"/>
    </row>
    <row r="202" spans="1:10" s="61" customFormat="1">
      <c r="A202" s="101" t="s">
        <v>103</v>
      </c>
      <c r="B202" s="62" t="s">
        <v>87</v>
      </c>
      <c r="C202" s="101"/>
      <c r="D202" s="101"/>
      <c r="E202" s="83"/>
      <c r="F202" s="101"/>
      <c r="G202" s="101"/>
      <c r="H202" s="83"/>
      <c r="I202" s="101"/>
      <c r="J202" s="43"/>
    </row>
    <row r="203" spans="1:10" s="61" customFormat="1" ht="63">
      <c r="A203" s="101"/>
      <c r="B203" s="63" t="s">
        <v>94</v>
      </c>
      <c r="C203" s="101"/>
      <c r="D203" s="101"/>
      <c r="E203" s="83"/>
      <c r="F203" s="101"/>
      <c r="G203" s="101"/>
      <c r="H203" s="83"/>
      <c r="I203" s="101"/>
      <c r="J203" s="43"/>
    </row>
    <row r="204" spans="1:10" s="61" customFormat="1">
      <c r="A204" s="101" t="s">
        <v>155</v>
      </c>
      <c r="B204" s="73" t="s">
        <v>42</v>
      </c>
      <c r="C204" s="101" t="s">
        <v>8</v>
      </c>
      <c r="D204" s="74">
        <v>25</v>
      </c>
      <c r="E204" s="81"/>
      <c r="F204" s="52"/>
      <c r="G204" s="52"/>
      <c r="H204" s="81"/>
      <c r="I204" s="52"/>
      <c r="J204" s="43"/>
    </row>
    <row r="205" spans="1:10" s="61" customFormat="1">
      <c r="A205" s="101" t="s">
        <v>156</v>
      </c>
      <c r="B205" s="73" t="s">
        <v>45</v>
      </c>
      <c r="C205" s="101" t="s">
        <v>8</v>
      </c>
      <c r="D205" s="74">
        <v>25</v>
      </c>
      <c r="E205" s="81"/>
      <c r="F205" s="52"/>
      <c r="G205" s="52"/>
      <c r="H205" s="81"/>
      <c r="I205" s="52"/>
      <c r="J205" s="43"/>
    </row>
    <row r="206" spans="1:10" s="61" customFormat="1">
      <c r="A206" s="101" t="s">
        <v>110</v>
      </c>
      <c r="B206" s="73" t="s">
        <v>44</v>
      </c>
      <c r="C206" s="101" t="s">
        <v>8</v>
      </c>
      <c r="D206" s="74">
        <v>25</v>
      </c>
      <c r="E206" s="81"/>
      <c r="F206" s="52"/>
      <c r="G206" s="52"/>
      <c r="H206" s="81"/>
      <c r="I206" s="52"/>
      <c r="J206" s="43"/>
    </row>
    <row r="207" spans="1:10" s="61" customFormat="1" ht="63">
      <c r="A207" s="101" t="s">
        <v>111</v>
      </c>
      <c r="B207" s="62" t="s">
        <v>95</v>
      </c>
      <c r="C207" s="101"/>
      <c r="D207" s="101"/>
      <c r="E207" s="83"/>
      <c r="F207" s="101"/>
      <c r="G207" s="101"/>
      <c r="H207" s="83"/>
      <c r="I207" s="101"/>
      <c r="J207" s="43"/>
    </row>
    <row r="208" spans="1:10" s="61" customFormat="1">
      <c r="A208" s="101" t="s">
        <v>112</v>
      </c>
      <c r="B208" s="72" t="s">
        <v>42</v>
      </c>
      <c r="C208" s="103" t="s">
        <v>6</v>
      </c>
      <c r="D208" s="66">
        <v>4</v>
      </c>
      <c r="E208" s="81"/>
      <c r="F208" s="52"/>
      <c r="G208" s="52"/>
      <c r="H208" s="81"/>
      <c r="I208" s="52"/>
      <c r="J208" s="43"/>
    </row>
    <row r="209" spans="1:10" s="61" customFormat="1">
      <c r="A209" s="101" t="s">
        <v>114</v>
      </c>
      <c r="B209" s="72" t="s">
        <v>45</v>
      </c>
      <c r="C209" s="103" t="s">
        <v>6</v>
      </c>
      <c r="D209" s="66">
        <v>4</v>
      </c>
      <c r="E209" s="81"/>
      <c r="F209" s="52"/>
      <c r="G209" s="52"/>
      <c r="H209" s="81"/>
      <c r="I209" s="52"/>
      <c r="J209" s="43"/>
    </row>
    <row r="210" spans="1:10" s="61" customFormat="1">
      <c r="A210" s="101" t="s">
        <v>115</v>
      </c>
      <c r="B210" s="72" t="s">
        <v>44</v>
      </c>
      <c r="C210" s="103" t="s">
        <v>6</v>
      </c>
      <c r="D210" s="66">
        <v>4</v>
      </c>
      <c r="E210" s="81"/>
      <c r="F210" s="52"/>
      <c r="G210" s="52"/>
      <c r="H210" s="81"/>
      <c r="I210" s="52"/>
      <c r="J210" s="43"/>
    </row>
    <row r="211" spans="1:10" s="69" customFormat="1" ht="16.5">
      <c r="A211" s="101"/>
      <c r="B211" s="25" t="s">
        <v>24</v>
      </c>
      <c r="C211" s="26"/>
      <c r="D211" s="24"/>
      <c r="E211" s="84"/>
      <c r="F211" s="53"/>
      <c r="G211" s="53"/>
      <c r="H211" s="84"/>
      <c r="I211" s="53"/>
      <c r="J211" s="30"/>
    </row>
    <row r="212" spans="1:10" s="69" customFormat="1">
      <c r="A212" s="122"/>
      <c r="B212" s="123"/>
      <c r="C212" s="123"/>
      <c r="D212" s="123"/>
      <c r="E212" s="123"/>
      <c r="F212" s="123"/>
      <c r="G212" s="123"/>
      <c r="H212" s="123"/>
      <c r="I212" s="123"/>
      <c r="J212" s="124"/>
    </row>
    <row r="213" spans="1:10" s="61" customFormat="1">
      <c r="A213" s="98"/>
      <c r="B213" s="64" t="s">
        <v>27</v>
      </c>
      <c r="C213" s="98"/>
      <c r="D213" s="98"/>
      <c r="E213" s="83"/>
      <c r="F213" s="98"/>
      <c r="G213" s="98"/>
      <c r="H213" s="83"/>
      <c r="I213" s="98"/>
      <c r="J213" s="43"/>
    </row>
    <row r="214" spans="1:10" s="61" customFormat="1">
      <c r="A214" s="65">
        <v>3</v>
      </c>
      <c r="B214" s="78" t="s">
        <v>10</v>
      </c>
      <c r="C214" s="98"/>
      <c r="D214" s="98"/>
      <c r="E214" s="83"/>
      <c r="F214" s="98"/>
      <c r="G214" s="98"/>
      <c r="H214" s="83"/>
      <c r="I214" s="98"/>
      <c r="J214" s="43"/>
    </row>
    <row r="215" spans="1:10" s="69" customFormat="1" ht="31.5">
      <c r="A215" s="101">
        <v>3.1</v>
      </c>
      <c r="B215" s="63" t="s">
        <v>127</v>
      </c>
      <c r="C215" s="98"/>
      <c r="D215" s="98"/>
      <c r="E215" s="91"/>
      <c r="F215" s="29"/>
      <c r="G215" s="29"/>
      <c r="H215" s="91"/>
      <c r="I215" s="29"/>
      <c r="J215" s="30"/>
    </row>
    <row r="216" spans="1:10" s="69" customFormat="1">
      <c r="A216" s="101" t="s">
        <v>31</v>
      </c>
      <c r="B216" s="63" t="s">
        <v>128</v>
      </c>
      <c r="C216" s="76" t="s">
        <v>129</v>
      </c>
      <c r="D216" s="76">
        <v>5</v>
      </c>
      <c r="E216" s="86"/>
      <c r="F216" s="52"/>
      <c r="G216" s="52"/>
      <c r="H216" s="81"/>
      <c r="I216" s="52"/>
      <c r="J216" s="30"/>
    </row>
    <row r="217" spans="1:10" s="69" customFormat="1" ht="16.5">
      <c r="A217" s="97"/>
      <c r="B217" s="70" t="s">
        <v>24</v>
      </c>
      <c r="C217" s="71"/>
      <c r="D217" s="97"/>
      <c r="E217" s="84"/>
      <c r="F217" s="53"/>
      <c r="G217" s="53"/>
      <c r="H217" s="84"/>
      <c r="I217" s="53"/>
      <c r="J217" s="30"/>
    </row>
    <row r="218" spans="1:10" s="69" customFormat="1">
      <c r="A218" s="122"/>
      <c r="B218" s="123"/>
      <c r="C218" s="123"/>
      <c r="D218" s="123"/>
      <c r="E218" s="123"/>
      <c r="F218" s="123"/>
      <c r="G218" s="123"/>
      <c r="H218" s="123"/>
      <c r="I218" s="123"/>
      <c r="J218" s="124"/>
    </row>
    <row r="219" spans="1:10" s="61" customFormat="1">
      <c r="A219" s="98"/>
      <c r="B219" s="64" t="s">
        <v>28</v>
      </c>
      <c r="C219" s="98"/>
      <c r="D219" s="98"/>
      <c r="E219" s="83"/>
      <c r="F219" s="98"/>
      <c r="G219" s="98"/>
      <c r="H219" s="83"/>
      <c r="I219" s="98"/>
      <c r="J219" s="43"/>
    </row>
    <row r="220" spans="1:10" s="61" customFormat="1">
      <c r="A220" s="65">
        <v>4</v>
      </c>
      <c r="B220" s="62" t="s">
        <v>12</v>
      </c>
      <c r="C220" s="98"/>
      <c r="D220" s="98"/>
      <c r="E220" s="87"/>
      <c r="F220" s="68"/>
      <c r="G220" s="68"/>
      <c r="H220" s="87"/>
      <c r="I220" s="68"/>
      <c r="J220" s="43"/>
    </row>
    <row r="221" spans="1:10" s="61" customFormat="1" ht="63">
      <c r="A221" s="98">
        <v>4.0999999999999996</v>
      </c>
      <c r="B221" s="75" t="s">
        <v>68</v>
      </c>
      <c r="C221" s="98"/>
      <c r="D221" s="98"/>
      <c r="E221" s="87"/>
      <c r="F221" s="68"/>
      <c r="G221" s="68"/>
      <c r="H221" s="87"/>
      <c r="I221" s="68"/>
      <c r="J221" s="43"/>
    </row>
    <row r="222" spans="1:10" s="61" customFormat="1">
      <c r="A222" s="98" t="s">
        <v>32</v>
      </c>
      <c r="B222" s="63" t="s">
        <v>69</v>
      </c>
      <c r="C222" s="98" t="s">
        <v>8</v>
      </c>
      <c r="D222" s="98">
        <v>28</v>
      </c>
      <c r="E222" s="88"/>
      <c r="F222" s="52"/>
      <c r="G222" s="52"/>
      <c r="H222" s="88"/>
      <c r="I222" s="52"/>
      <c r="J222" s="43"/>
    </row>
    <row r="223" spans="1:10" s="61" customFormat="1">
      <c r="A223" s="98" t="s">
        <v>49</v>
      </c>
      <c r="B223" s="63" t="s">
        <v>70</v>
      </c>
      <c r="C223" s="98" t="s">
        <v>8</v>
      </c>
      <c r="D223" s="98">
        <f>15+22</f>
        <v>37</v>
      </c>
      <c r="E223" s="88"/>
      <c r="F223" s="52"/>
      <c r="G223" s="52"/>
      <c r="H223" s="88"/>
      <c r="I223" s="52"/>
      <c r="J223" s="43"/>
    </row>
    <row r="224" spans="1:10" s="61" customFormat="1">
      <c r="A224" s="98" t="s">
        <v>66</v>
      </c>
      <c r="B224" s="63" t="s">
        <v>71</v>
      </c>
      <c r="C224" s="98" t="s">
        <v>8</v>
      </c>
      <c r="D224" s="98">
        <v>22</v>
      </c>
      <c r="E224" s="88"/>
      <c r="F224" s="52"/>
      <c r="G224" s="52"/>
      <c r="H224" s="88"/>
      <c r="I224" s="52"/>
      <c r="J224" s="43"/>
    </row>
    <row r="225" spans="1:10" s="61" customFormat="1">
      <c r="A225" s="98" t="s">
        <v>106</v>
      </c>
      <c r="B225" s="63" t="s">
        <v>72</v>
      </c>
      <c r="C225" s="98" t="s">
        <v>8</v>
      </c>
      <c r="D225" s="80">
        <f>((36/4)*2)*1.1</f>
        <v>19.8</v>
      </c>
      <c r="E225" s="88"/>
      <c r="F225" s="52"/>
      <c r="G225" s="52"/>
      <c r="H225" s="88"/>
      <c r="I225" s="52"/>
      <c r="J225" s="43"/>
    </row>
    <row r="226" spans="1:10" s="61" customFormat="1" ht="50.25">
      <c r="A226" s="98">
        <v>4.2</v>
      </c>
      <c r="B226" s="63" t="s">
        <v>96</v>
      </c>
      <c r="C226" s="98" t="s">
        <v>6</v>
      </c>
      <c r="D226" s="76">
        <v>4</v>
      </c>
      <c r="E226" s="81"/>
      <c r="F226" s="52"/>
      <c r="G226" s="52"/>
      <c r="H226" s="81"/>
      <c r="I226" s="52"/>
      <c r="J226" s="43"/>
    </row>
    <row r="227" spans="1:10" s="61" customFormat="1">
      <c r="A227" s="98">
        <v>4.3</v>
      </c>
      <c r="B227" s="77" t="s">
        <v>36</v>
      </c>
      <c r="C227" s="98" t="s">
        <v>6</v>
      </c>
      <c r="D227" s="76">
        <v>4</v>
      </c>
      <c r="E227" s="81"/>
      <c r="F227" s="52"/>
      <c r="G227" s="52"/>
      <c r="H227" s="81"/>
      <c r="I227" s="52"/>
      <c r="J227" s="43"/>
    </row>
    <row r="228" spans="1:10" s="69" customFormat="1" ht="16.5">
      <c r="A228" s="97"/>
      <c r="B228" s="70" t="s">
        <v>24</v>
      </c>
      <c r="C228" s="50"/>
      <c r="D228" s="79"/>
      <c r="E228" s="84"/>
      <c r="F228" s="53"/>
      <c r="G228" s="53"/>
      <c r="H228" s="84"/>
      <c r="I228" s="53"/>
      <c r="J228" s="30"/>
    </row>
    <row r="229" spans="1:10" s="7" customFormat="1">
      <c r="A229" s="107"/>
      <c r="B229" s="108"/>
      <c r="C229" s="108"/>
      <c r="D229" s="108"/>
      <c r="E229" s="108"/>
      <c r="F229" s="108"/>
      <c r="G229" s="108"/>
      <c r="H229" s="108"/>
      <c r="I229" s="108"/>
      <c r="J229" s="109"/>
    </row>
    <row r="230" spans="1:10" s="61" customFormat="1">
      <c r="A230" s="98"/>
      <c r="B230" s="64" t="s">
        <v>29</v>
      </c>
      <c r="C230" s="98"/>
      <c r="D230" s="98"/>
      <c r="E230" s="83"/>
      <c r="F230" s="98"/>
      <c r="G230" s="98"/>
      <c r="H230" s="83"/>
      <c r="I230" s="98"/>
      <c r="J230" s="43"/>
    </row>
    <row r="231" spans="1:10" s="61" customFormat="1" ht="31.5">
      <c r="A231" s="98">
        <v>5</v>
      </c>
      <c r="B231" s="63" t="s">
        <v>177</v>
      </c>
      <c r="C231" s="98" t="s">
        <v>7</v>
      </c>
      <c r="D231" s="98">
        <v>1</v>
      </c>
      <c r="E231" s="86"/>
      <c r="F231" s="68"/>
      <c r="G231" s="68"/>
      <c r="H231" s="88"/>
      <c r="I231" s="55"/>
      <c r="J231" s="43"/>
    </row>
    <row r="232" spans="1:10" s="69" customFormat="1" ht="16.5">
      <c r="A232" s="97"/>
      <c r="B232" s="70" t="s">
        <v>24</v>
      </c>
      <c r="C232" s="50"/>
      <c r="D232" s="79"/>
      <c r="E232" s="84"/>
      <c r="F232" s="53"/>
      <c r="G232" s="53"/>
      <c r="H232" s="84"/>
      <c r="I232" s="53"/>
      <c r="J232" s="30"/>
    </row>
    <row r="233" spans="1:10" s="7" customFormat="1">
      <c r="A233" s="107"/>
      <c r="B233" s="108"/>
      <c r="C233" s="108"/>
      <c r="D233" s="108"/>
      <c r="E233" s="108"/>
      <c r="F233" s="108"/>
      <c r="G233" s="108"/>
      <c r="H233" s="108"/>
      <c r="I233" s="108"/>
      <c r="J233" s="109"/>
    </row>
    <row r="234" spans="1:10" s="7" customFormat="1" ht="16.5">
      <c r="A234" s="102"/>
      <c r="B234" s="57" t="s">
        <v>178</v>
      </c>
      <c r="C234" s="102"/>
      <c r="D234" s="102"/>
      <c r="E234" s="92"/>
      <c r="F234" s="53"/>
      <c r="G234" s="53"/>
      <c r="H234" s="84"/>
      <c r="I234" s="53"/>
      <c r="J234" s="8"/>
    </row>
    <row r="235" spans="1:10" s="7" customFormat="1">
      <c r="A235" s="102"/>
      <c r="B235" s="12" t="s">
        <v>40</v>
      </c>
      <c r="C235" s="102"/>
      <c r="D235" s="102"/>
      <c r="E235" s="92"/>
      <c r="F235" s="106"/>
      <c r="G235" s="106"/>
      <c r="H235" s="106"/>
      <c r="I235" s="106"/>
      <c r="J235" s="8"/>
    </row>
    <row r="236" spans="1:10" s="7" customFormat="1">
      <c r="A236" s="102"/>
      <c r="B236" s="110"/>
      <c r="C236" s="111"/>
      <c r="D236" s="111"/>
      <c r="E236" s="111"/>
      <c r="F236" s="111"/>
      <c r="G236" s="111"/>
      <c r="H236" s="111"/>
      <c r="I236" s="111"/>
      <c r="J236" s="112"/>
    </row>
    <row r="237" spans="1:10" s="7" customFormat="1" ht="33" customHeight="1">
      <c r="A237" s="67"/>
      <c r="B237" s="9" t="s">
        <v>41</v>
      </c>
      <c r="C237" s="8"/>
      <c r="D237" s="67"/>
      <c r="E237" s="92"/>
      <c r="F237" s="113"/>
      <c r="G237" s="114"/>
      <c r="H237" s="114"/>
      <c r="I237" s="114"/>
      <c r="J237" s="115"/>
    </row>
    <row r="238" spans="1:10" ht="27.75" customHeight="1">
      <c r="A238" s="95"/>
      <c r="B238" s="9" t="s">
        <v>183</v>
      </c>
      <c r="C238" s="95"/>
      <c r="D238" s="95"/>
      <c r="E238" s="83"/>
      <c r="F238" s="116"/>
      <c r="G238" s="117"/>
      <c r="H238" s="117"/>
      <c r="I238" s="117"/>
      <c r="J238" s="118"/>
    </row>
  </sheetData>
  <mergeCells count="42">
    <mergeCell ref="A181:J181"/>
    <mergeCell ref="A192:J192"/>
    <mergeCell ref="A212:J212"/>
    <mergeCell ref="A218:J218"/>
    <mergeCell ref="A229:J229"/>
    <mergeCell ref="A34:J34"/>
    <mergeCell ref="A83:J83"/>
    <mergeCell ref="A107:J107"/>
    <mergeCell ref="A131:J131"/>
    <mergeCell ref="A149:J149"/>
    <mergeCell ref="A45:J45"/>
    <mergeCell ref="A51:J51"/>
    <mergeCell ref="A77:J77"/>
    <mergeCell ref="A92:J92"/>
    <mergeCell ref="A95:J95"/>
    <mergeCell ref="F94:I94"/>
    <mergeCell ref="A20:I20"/>
    <mergeCell ref="F33:I33"/>
    <mergeCell ref="E3:E4"/>
    <mergeCell ref="A2:A4"/>
    <mergeCell ref="B2:B4"/>
    <mergeCell ref="E2:G2"/>
    <mergeCell ref="H2:J2"/>
    <mergeCell ref="G3:G4"/>
    <mergeCell ref="J3:J4"/>
    <mergeCell ref="A14:J14"/>
    <mergeCell ref="A31:J31"/>
    <mergeCell ref="C2:C4"/>
    <mergeCell ref="D2:D4"/>
    <mergeCell ref="F3:F4"/>
    <mergeCell ref="H3:H4"/>
    <mergeCell ref="I3:I4"/>
    <mergeCell ref="F180:I180"/>
    <mergeCell ref="A157:J157"/>
    <mergeCell ref="A163:J163"/>
    <mergeCell ref="A168:J168"/>
    <mergeCell ref="A178:J178"/>
    <mergeCell ref="F235:I235"/>
    <mergeCell ref="A233:J233"/>
    <mergeCell ref="B236:J236"/>
    <mergeCell ref="F237:J237"/>
    <mergeCell ref="F238:J238"/>
  </mergeCells>
  <printOptions horizontalCentered="1"/>
  <pageMargins left="0.25" right="0.27" top="0.7" bottom="0.5" header="0.41" footer="0.2"/>
  <pageSetup paperSize="257" scale="59" orientation="landscape" horizontalDpi="4294967293" r:id="rId1"/>
  <headerFooter>
    <oddHeader>&amp;L&amp;"-,Bold"&amp;12DOCUMENT No.
PCPL-1414-4-402-05-01&amp;C&amp;"-,Bold"&amp;12PRICE SCHEDULE
ELECTRICAL WORK&amp;R&amp;"-,Bold"&amp;12SECTION -5
PAGE: &amp;P OF &amp;N</oddHeader>
    <oddFooter>Page &amp;P&amp;RRMU-Price-Bid-Electrical</oddFooter>
  </headerFooter>
  <legacyDrawingHF r:id="rId2"/>
</worksheet>
</file>

<file path=xl/worksheets/sheet2.xml><?xml version="1.0" encoding="utf-8"?>
<worksheet xmlns="http://schemas.openxmlformats.org/spreadsheetml/2006/main" xmlns:r="http://schemas.openxmlformats.org/officeDocument/2006/relationships">
  <dimension ref="A2:I15"/>
  <sheetViews>
    <sheetView view="pageBreakPreview" zoomScaleNormal="51" zoomScaleSheetLayoutView="100" workbookViewId="0">
      <selection activeCell="B6" sqref="B6"/>
    </sheetView>
  </sheetViews>
  <sheetFormatPr defaultRowHeight="15.75"/>
  <cols>
    <col min="1" max="1" width="10" style="3" customWidth="1"/>
    <col min="2" max="2" width="87.28515625" style="5" customWidth="1"/>
    <col min="3" max="3" width="16.42578125" style="3" customWidth="1"/>
    <col min="4" max="4" width="14.28515625" style="3" customWidth="1"/>
    <col min="5" max="5" width="18.85546875" style="3" customWidth="1"/>
    <col min="6" max="6" width="23.140625" style="3" customWidth="1"/>
    <col min="7" max="7" width="18.85546875" style="3" bestFit="1" customWidth="1"/>
    <col min="8" max="8" width="21.140625" style="3" customWidth="1"/>
    <col min="9" max="9" width="25.7109375" style="1" customWidth="1"/>
    <col min="10" max="16384" width="9.140625" style="1"/>
  </cols>
  <sheetData>
    <row r="2" spans="1:9" ht="15.75" customHeight="1">
      <c r="A2" s="128" t="s">
        <v>0</v>
      </c>
      <c r="B2" s="138" t="s">
        <v>1</v>
      </c>
      <c r="C2" s="128" t="s">
        <v>2</v>
      </c>
      <c r="D2" s="128" t="s">
        <v>3</v>
      </c>
      <c r="E2" s="128" t="s">
        <v>4</v>
      </c>
      <c r="F2" s="128"/>
      <c r="G2" s="128" t="s">
        <v>5</v>
      </c>
      <c r="H2" s="128"/>
      <c r="I2" s="128" t="s">
        <v>64</v>
      </c>
    </row>
    <row r="3" spans="1:9" ht="33.75" customHeight="1">
      <c r="A3" s="128"/>
      <c r="B3" s="138"/>
      <c r="C3" s="128"/>
      <c r="D3" s="128"/>
      <c r="E3" s="41" t="s">
        <v>13</v>
      </c>
      <c r="F3" s="41" t="s">
        <v>14</v>
      </c>
      <c r="G3" s="41" t="s">
        <v>13</v>
      </c>
      <c r="H3" s="41" t="s">
        <v>14</v>
      </c>
      <c r="I3" s="128"/>
    </row>
    <row r="4" spans="1:9" s="2" customFormat="1" ht="60.75" customHeight="1">
      <c r="A4" s="39"/>
      <c r="B4" s="4" t="s">
        <v>15</v>
      </c>
      <c r="C4" s="39"/>
      <c r="D4" s="39"/>
      <c r="E4" s="39"/>
      <c r="F4" s="39"/>
      <c r="G4" s="39"/>
      <c r="H4" s="39"/>
      <c r="I4" s="43"/>
    </row>
    <row r="5" spans="1:9" s="2" customFormat="1">
      <c r="A5" s="39"/>
      <c r="B5" s="6" t="s">
        <v>25</v>
      </c>
      <c r="C5" s="39"/>
      <c r="D5" s="39"/>
      <c r="E5" s="39"/>
      <c r="F5" s="39"/>
      <c r="G5" s="39"/>
      <c r="H5" s="39"/>
      <c r="I5" s="43"/>
    </row>
    <row r="6" spans="1:9" s="2" customFormat="1" ht="260.25" customHeight="1">
      <c r="A6" s="39">
        <v>1</v>
      </c>
      <c r="B6" s="23" t="s">
        <v>47</v>
      </c>
      <c r="C6" s="39" t="s">
        <v>7</v>
      </c>
      <c r="D6" s="39">
        <v>1</v>
      </c>
      <c r="E6" s="31">
        <f>266070*1.1</f>
        <v>292677</v>
      </c>
      <c r="F6" s="29">
        <f>D6*E6</f>
        <v>292677</v>
      </c>
      <c r="G6" s="31">
        <v>15000</v>
      </c>
      <c r="H6" s="31">
        <f>G6*D6</f>
        <v>15000</v>
      </c>
      <c r="I6" s="42"/>
    </row>
    <row r="7" spans="1:9" s="2" customFormat="1">
      <c r="A7" s="39" t="s">
        <v>30</v>
      </c>
      <c r="B7" s="22" t="s">
        <v>48</v>
      </c>
      <c r="C7" s="39"/>
      <c r="D7" s="39"/>
      <c r="E7" s="40"/>
      <c r="F7" s="38"/>
      <c r="G7" s="38"/>
      <c r="H7" s="38"/>
      <c r="I7" s="43"/>
    </row>
    <row r="8" spans="1:9" s="16" customFormat="1" ht="16.5">
      <c r="A8" s="17"/>
      <c r="B8" s="19" t="s">
        <v>24</v>
      </c>
      <c r="C8" s="20"/>
      <c r="D8" s="17"/>
      <c r="E8" s="28"/>
      <c r="F8" s="37">
        <f>SUM(F6:F7)</f>
        <v>292677</v>
      </c>
      <c r="G8" s="28"/>
      <c r="H8" s="37">
        <f>SUM(H6:H7)</f>
        <v>15000</v>
      </c>
      <c r="I8" s="30"/>
    </row>
    <row r="9" spans="1:9" s="7" customFormat="1">
      <c r="A9" s="10"/>
      <c r="B9" s="11"/>
      <c r="C9" s="41"/>
      <c r="D9" s="10"/>
      <c r="E9" s="14"/>
      <c r="F9" s="14"/>
      <c r="G9" s="14"/>
      <c r="H9" s="14"/>
      <c r="I9" s="8"/>
    </row>
    <row r="10" spans="1:9" s="7" customFormat="1" ht="16.5">
      <c r="A10" s="10"/>
      <c r="B10" s="12" t="s">
        <v>22</v>
      </c>
      <c r="C10" s="10"/>
      <c r="D10" s="10"/>
      <c r="E10" s="15"/>
      <c r="F10" s="37">
        <f>F8</f>
        <v>292677</v>
      </c>
      <c r="G10" s="18"/>
      <c r="H10" s="37">
        <f>H8</f>
        <v>15000</v>
      </c>
      <c r="I10" s="8"/>
    </row>
    <row r="11" spans="1:9" s="7" customFormat="1">
      <c r="A11" s="10"/>
      <c r="B11" s="12" t="s">
        <v>40</v>
      </c>
      <c r="C11" s="10"/>
      <c r="D11" s="10"/>
      <c r="E11" s="15"/>
      <c r="F11" s="106">
        <f>F10+H10</f>
        <v>307677</v>
      </c>
      <c r="G11" s="106"/>
      <c r="H11" s="106"/>
      <c r="I11" s="8"/>
    </row>
    <row r="12" spans="1:9" s="7" customFormat="1">
      <c r="A12" s="10"/>
      <c r="B12" s="12" t="s">
        <v>39</v>
      </c>
      <c r="C12" s="10"/>
      <c r="D12" s="10"/>
      <c r="E12" s="15"/>
      <c r="F12" s="106">
        <f>F11*0.05</f>
        <v>15383.85</v>
      </c>
      <c r="G12" s="106"/>
      <c r="H12" s="106"/>
      <c r="I12" s="8"/>
    </row>
    <row r="13" spans="1:9" s="7" customFormat="1" ht="16.5" customHeight="1">
      <c r="A13" s="13"/>
      <c r="B13" s="9" t="s">
        <v>41</v>
      </c>
      <c r="C13" s="8"/>
      <c r="D13" s="13"/>
      <c r="E13" s="13"/>
      <c r="F13" s="106">
        <f>F11+F12</f>
        <v>323060.84999999998</v>
      </c>
      <c r="G13" s="106"/>
      <c r="H13" s="106"/>
      <c r="I13" s="47"/>
    </row>
    <row r="14" spans="1:9">
      <c r="I14" s="45"/>
    </row>
    <row r="15" spans="1:9">
      <c r="I15" s="46"/>
    </row>
  </sheetData>
  <mergeCells count="10">
    <mergeCell ref="I2:I3"/>
    <mergeCell ref="F11:H11"/>
    <mergeCell ref="F12:H12"/>
    <mergeCell ref="F13:H13"/>
    <mergeCell ref="A2:A3"/>
    <mergeCell ref="B2:B3"/>
    <mergeCell ref="C2:C3"/>
    <mergeCell ref="D2:D3"/>
    <mergeCell ref="E2:F2"/>
    <mergeCell ref="G2:H2"/>
  </mergeCells>
  <printOptions horizontalCentered="1"/>
  <pageMargins left="0.47" right="0.41" top="0.91" bottom="0.77" header="0.48" footer="0.39"/>
  <pageSetup paperSize="9" scale="50" orientation="landscape" r:id="rId1"/>
  <headerFooter>
    <oddHeader>&amp;LCLIENT: IISc, BANGALORE
PROJECT: ELECTRICAL SYSTEM UP-GRADATION AT IISC CAMPUS
DOC. No. : PCPL-1414-402-05-01&amp;CCOST ESTIMATION
SS -14 - ELECTRICAL&amp;RPAGE: &amp;P OF &amp;N</oddHeader>
    <oddFooter>&amp;L&amp;G&amp;RISSUE No: P1
DATE: 07-10-2015</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ELECTRICAL PRICE SCHEDULE</vt:lpstr>
      <vt:lpstr>SS 14</vt:lpstr>
      <vt:lpstr>'ELECTRICAL PRICE SCHEDULE'!Print_Area</vt:lpstr>
      <vt:lpstr>'ELECTRICAL PRICE SCHEDULE'!Print_Titles</vt:lpstr>
    </vt:vector>
  </TitlesOfParts>
  <Company>POET Consultants Pvt. Ltd.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poet24</dc:creator>
  <cp:lastModifiedBy>Alagappan</cp:lastModifiedBy>
  <cp:lastPrinted>2016-12-08T05:58:25Z</cp:lastPrinted>
  <dcterms:created xsi:type="dcterms:W3CDTF">2013-08-23T06:27:58Z</dcterms:created>
  <dcterms:modified xsi:type="dcterms:W3CDTF">2016-12-08T05:58:50Z</dcterms:modified>
</cp:coreProperties>
</file>